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0" activeTab="17"/>
  </bookViews>
  <sheets>
    <sheet name="Anx 1" sheetId="1" r:id="rId1"/>
    <sheet name="Anx 1 contd.." sheetId="2" r:id="rId2"/>
    <sheet name="Anx 2 - PMJDY Bank Wise" sheetId="3" r:id="rId3"/>
    <sheet name="Anx 2 - PMJDY Dist Wise" sheetId="4" r:id="rId4"/>
    <sheet name="Anx 3 - SSS Summary" sheetId="5" r:id="rId5"/>
    <sheet name="Anx 3 - SSS BANK WISE" sheetId="6" r:id="rId6"/>
    <sheet name="Anx 3 - SSS - DIST WISE" sheetId="7" r:id="rId7"/>
    <sheet name="Anx 3 - CLAIMS" sheetId="8" r:id="rId8"/>
    <sheet name="Anx 4 - Above 5000 - Bank Wise" sheetId="10" r:id="rId9"/>
    <sheet name="Anx 4 - Above 5000 - Dist Wise" sheetId="11" r:id="rId10"/>
    <sheet name="Ann 5 - Mudra" sheetId="9" r:id="rId11"/>
    <sheet name="Anx 6 - SUI" sheetId="12" r:id="rId12"/>
    <sheet name="Anx 11 &amp; 12" sheetId="13" r:id="rId13"/>
    <sheet name="Anx 13" sheetId="14" r:id="rId14"/>
    <sheet name="Anx 14" sheetId="15" r:id="rId15"/>
    <sheet name="Anx 15" sheetId="16" r:id="rId16"/>
    <sheet name="Anx 16" sheetId="17" r:id="rId17"/>
    <sheet name="Anx 41" sheetId="18" r:id="rId18"/>
    <sheet name="Anx 42" sheetId="19" r:id="rId19"/>
    <sheet name="Anx 44" sheetId="20" r:id="rId20"/>
    <sheet name="Anx 45" sheetId="21" r:id="rId21"/>
    <sheet name="Anx 46" sheetId="22" r:id="rId22"/>
    <sheet name="Anx 46 contd.." sheetId="23" r:id="rId23"/>
    <sheet name="Anx 47 - LBS-MIS-I" sheetId="24" r:id="rId24"/>
    <sheet name="Anx 47 - LBS-MIS-II" sheetId="25" r:id="rId25"/>
    <sheet name="Anx 47 - LBS-MIS-III" sheetId="26" r:id="rId26"/>
    <sheet name="Anx 48" sheetId="27" r:id="rId27"/>
    <sheet name="Anx 49 - SHG Comm. Bks" sheetId="28" r:id="rId28"/>
    <sheet name="Anx 49 - SHG RRB Bks" sheetId="29" r:id="rId29"/>
    <sheet name="Anx 49 - SHG Coop. Bks" sheetId="30" r:id="rId30"/>
    <sheet name="Anx 49 - SHG All Banks" sheetId="3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calcPr calcId="124519"/>
</workbook>
</file>

<file path=xl/calcChain.xml><?xml version="1.0" encoding="utf-8"?>
<calcChain xmlns="http://schemas.openxmlformats.org/spreadsheetml/2006/main">
  <c r="AD76" i="18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D39" i="31" l="1"/>
  <c r="C39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5"/>
  <c r="C25"/>
  <c r="D24"/>
  <c r="C24"/>
  <c r="D23"/>
  <c r="C23"/>
  <c r="D22"/>
  <c r="C22"/>
  <c r="D21"/>
  <c r="C21"/>
  <c r="D20"/>
  <c r="C20"/>
  <c r="D19"/>
  <c r="C19"/>
  <c r="D18"/>
  <c r="C18"/>
  <c r="D15"/>
  <c r="C15"/>
  <c r="D14"/>
  <c r="C14"/>
  <c r="D13"/>
  <c r="C13"/>
  <c r="D12"/>
  <c r="C12"/>
  <c r="M50" i="27" l="1"/>
  <c r="L50"/>
  <c r="K50"/>
  <c r="J50"/>
  <c r="N50" s="1"/>
  <c r="I50"/>
  <c r="F50"/>
  <c r="E50"/>
  <c r="D50"/>
  <c r="H50" s="1"/>
  <c r="C50"/>
  <c r="G50" s="1"/>
  <c r="N49"/>
  <c r="M49"/>
  <c r="H49"/>
  <c r="G49"/>
  <c r="N48"/>
  <c r="M48"/>
  <c r="H48"/>
  <c r="G48"/>
  <c r="N47"/>
  <c r="M47"/>
  <c r="H47"/>
  <c r="G47"/>
  <c r="N46"/>
  <c r="M46"/>
  <c r="H46"/>
  <c r="G46"/>
  <c r="N45"/>
  <c r="M45"/>
  <c r="H45"/>
  <c r="G45"/>
  <c r="N44"/>
  <c r="M44"/>
  <c r="H44"/>
  <c r="G44"/>
  <c r="N43"/>
  <c r="M43"/>
  <c r="H43"/>
  <c r="G43"/>
  <c r="N42"/>
  <c r="M42"/>
  <c r="H42"/>
  <c r="G42"/>
  <c r="N41"/>
  <c r="M41"/>
  <c r="H41"/>
  <c r="G41"/>
  <c r="N40"/>
  <c r="M40"/>
  <c r="H40"/>
  <c r="G40"/>
  <c r="N39"/>
  <c r="M39"/>
  <c r="H39"/>
  <c r="G39"/>
  <c r="N38"/>
  <c r="M38"/>
  <c r="H38"/>
  <c r="G38"/>
  <c r="N37"/>
  <c r="M37"/>
  <c r="H37"/>
  <c r="G37"/>
  <c r="N36"/>
  <c r="M36"/>
  <c r="H36"/>
  <c r="G36"/>
  <c r="N35"/>
  <c r="M35"/>
  <c r="H35"/>
  <c r="G35"/>
  <c r="N34"/>
  <c r="M34"/>
  <c r="H34"/>
  <c r="G34"/>
  <c r="N33"/>
  <c r="M33"/>
  <c r="H33"/>
  <c r="G33"/>
  <c r="N32"/>
  <c r="M32"/>
  <c r="H32"/>
  <c r="G32"/>
  <c r="N31"/>
  <c r="M31"/>
  <c r="H31"/>
  <c r="G31"/>
  <c r="N30"/>
  <c r="M30"/>
  <c r="H30"/>
  <c r="G30"/>
  <c r="N29"/>
  <c r="M29"/>
  <c r="H29"/>
  <c r="G29"/>
  <c r="N28"/>
  <c r="M28"/>
  <c r="H28"/>
  <c r="G28"/>
  <c r="N27"/>
  <c r="M27"/>
  <c r="H27"/>
  <c r="G27"/>
  <c r="N26"/>
  <c r="M26"/>
  <c r="H26"/>
  <c r="G26"/>
  <c r="N25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  <c r="N8"/>
  <c r="M8"/>
  <c r="H8"/>
  <c r="G8"/>
  <c r="N7"/>
  <c r="M7"/>
  <c r="H7"/>
  <c r="G7"/>
  <c r="N6"/>
  <c r="M6"/>
  <c r="H6"/>
  <c r="G6"/>
  <c r="N5"/>
  <c r="M5"/>
  <c r="H5"/>
  <c r="G5"/>
  <c r="F38" i="26"/>
  <c r="E38"/>
  <c r="F37"/>
  <c r="E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D37" s="1"/>
  <c r="C28"/>
  <c r="C37" s="1"/>
  <c r="F26"/>
  <c r="E26"/>
  <c r="D26"/>
  <c r="C26"/>
  <c r="F25"/>
  <c r="E25"/>
  <c r="D25"/>
  <c r="C25"/>
  <c r="C38" s="1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36" i="25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F37" s="1"/>
  <c r="E28"/>
  <c r="E37" s="1"/>
  <c r="D28"/>
  <c r="D37" s="1"/>
  <c r="C28"/>
  <c r="C37" s="1"/>
  <c r="F26"/>
  <c r="E26"/>
  <c r="D26"/>
  <c r="C26"/>
  <c r="F25"/>
  <c r="F38" s="1"/>
  <c r="E25"/>
  <c r="E38" s="1"/>
  <c r="D25"/>
  <c r="D38" s="1"/>
  <c r="C25"/>
  <c r="C38" s="1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D9" s="1"/>
  <c r="C10"/>
  <c r="C9" s="1"/>
  <c r="F9"/>
  <c r="E9"/>
  <c r="A2"/>
  <c r="D38" i="24"/>
  <c r="C38"/>
  <c r="D37"/>
  <c r="C37"/>
  <c r="D36"/>
  <c r="C36"/>
  <c r="D35"/>
  <c r="C35"/>
  <c r="D34"/>
  <c r="C34"/>
  <c r="D33"/>
  <c r="C33"/>
  <c r="D32"/>
  <c r="C32"/>
  <c r="D31"/>
  <c r="C31"/>
  <c r="D30"/>
  <c r="D39" s="1"/>
  <c r="C30"/>
  <c r="C39" s="1"/>
  <c r="D28"/>
  <c r="C28"/>
  <c r="D27"/>
  <c r="D40" s="1"/>
  <c r="C27"/>
  <c r="C40" s="1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D11" s="1"/>
  <c r="C12"/>
  <c r="C11"/>
  <c r="D38" i="26" l="1"/>
  <c r="E66" i="23" l="1"/>
  <c r="D66"/>
  <c r="C66"/>
  <c r="E63"/>
  <c r="D63"/>
  <c r="C63"/>
  <c r="E56"/>
  <c r="D56"/>
  <c r="C56"/>
  <c r="E50"/>
  <c r="D50"/>
  <c r="C50"/>
  <c r="E31"/>
  <c r="D31"/>
  <c r="C31"/>
  <c r="E13"/>
  <c r="E57" s="1"/>
  <c r="E67" s="1"/>
  <c r="D13"/>
  <c r="D57" s="1"/>
  <c r="D67" s="1"/>
  <c r="C13"/>
  <c r="C57" s="1"/>
  <c r="C67" s="1"/>
  <c r="J66" i="22"/>
  <c r="I66"/>
  <c r="H66"/>
  <c r="G66"/>
  <c r="F66"/>
  <c r="E66"/>
  <c r="D66"/>
  <c r="C66"/>
  <c r="J63"/>
  <c r="I63"/>
  <c r="H63"/>
  <c r="G63"/>
  <c r="F63"/>
  <c r="E63"/>
  <c r="D63"/>
  <c r="C63"/>
  <c r="J56"/>
  <c r="I56"/>
  <c r="H56"/>
  <c r="G56"/>
  <c r="F56"/>
  <c r="E56"/>
  <c r="D56"/>
  <c r="C56"/>
  <c r="J50"/>
  <c r="I50"/>
  <c r="H50"/>
  <c r="G50"/>
  <c r="F50"/>
  <c r="E50"/>
  <c r="D50"/>
  <c r="C50"/>
  <c r="J31"/>
  <c r="I31"/>
  <c r="H31"/>
  <c r="G31"/>
  <c r="F31"/>
  <c r="E31"/>
  <c r="D31"/>
  <c r="C31"/>
  <c r="J13"/>
  <c r="J57" s="1"/>
  <c r="J67" s="1"/>
  <c r="I13"/>
  <c r="I57" s="1"/>
  <c r="I67" s="1"/>
  <c r="H13"/>
  <c r="H57" s="1"/>
  <c r="H67" s="1"/>
  <c r="G13"/>
  <c r="G57" s="1"/>
  <c r="G67" s="1"/>
  <c r="F13"/>
  <c r="F57" s="1"/>
  <c r="F67" s="1"/>
  <c r="E13"/>
  <c r="E57" s="1"/>
  <c r="E67" s="1"/>
  <c r="D13"/>
  <c r="D57" s="1"/>
  <c r="D67" s="1"/>
  <c r="C13"/>
  <c r="C57" s="1"/>
  <c r="C67" s="1"/>
  <c r="N62" i="21"/>
  <c r="M62"/>
  <c r="L62"/>
  <c r="K62"/>
  <c r="J62"/>
  <c r="I62"/>
  <c r="H62"/>
  <c r="G62"/>
  <c r="F62"/>
  <c r="E62"/>
  <c r="D62"/>
  <c r="C62"/>
  <c r="N56"/>
  <c r="M56"/>
  <c r="L56"/>
  <c r="K56"/>
  <c r="J56"/>
  <c r="I56"/>
  <c r="H56"/>
  <c r="G56"/>
  <c r="F56"/>
  <c r="E56"/>
  <c r="D56"/>
  <c r="C56"/>
  <c r="N50"/>
  <c r="M50"/>
  <c r="L50"/>
  <c r="K50"/>
  <c r="J50"/>
  <c r="I50"/>
  <c r="H50"/>
  <c r="G50"/>
  <c r="F50"/>
  <c r="E50"/>
  <c r="D50"/>
  <c r="C50"/>
  <c r="N31"/>
  <c r="M31"/>
  <c r="L31"/>
  <c r="K31"/>
  <c r="J31"/>
  <c r="I31"/>
  <c r="H31"/>
  <c r="G31"/>
  <c r="F31"/>
  <c r="E31"/>
  <c r="D31"/>
  <c r="C31"/>
  <c r="N13"/>
  <c r="N57" s="1"/>
  <c r="N65" s="1"/>
  <c r="M13"/>
  <c r="M57" s="1"/>
  <c r="M65" s="1"/>
  <c r="L13"/>
  <c r="L57" s="1"/>
  <c r="L65" s="1"/>
  <c r="K13"/>
  <c r="K57" s="1"/>
  <c r="K65" s="1"/>
  <c r="J13"/>
  <c r="J57" s="1"/>
  <c r="J65" s="1"/>
  <c r="I13"/>
  <c r="I57" s="1"/>
  <c r="I65" s="1"/>
  <c r="H13"/>
  <c r="H57" s="1"/>
  <c r="H65" s="1"/>
  <c r="G13"/>
  <c r="G57" s="1"/>
  <c r="G65" s="1"/>
  <c r="F13"/>
  <c r="F57" s="1"/>
  <c r="F65" s="1"/>
  <c r="E13"/>
  <c r="E57" s="1"/>
  <c r="E65" s="1"/>
  <c r="D13"/>
  <c r="D57" s="1"/>
  <c r="D65" s="1"/>
  <c r="C13"/>
  <c r="C57" s="1"/>
  <c r="C65" s="1"/>
  <c r="N63" i="20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N59"/>
  <c r="M59"/>
  <c r="L59"/>
  <c r="K59"/>
  <c r="J59"/>
  <c r="I59"/>
  <c r="H59"/>
  <c r="G59"/>
  <c r="F59"/>
  <c r="E59"/>
  <c r="D59"/>
  <c r="C59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N73" i="19" l="1"/>
  <c r="M73"/>
  <c r="L73"/>
  <c r="K73"/>
  <c r="J73"/>
  <c r="I73"/>
  <c r="H73"/>
  <c r="G73"/>
  <c r="F73"/>
  <c r="E73"/>
  <c r="D73"/>
  <c r="C73"/>
  <c r="N72"/>
  <c r="M72"/>
  <c r="L72"/>
  <c r="K72"/>
  <c r="J72"/>
  <c r="I72"/>
  <c r="H72"/>
  <c r="G72"/>
  <c r="F72"/>
  <c r="E72"/>
  <c r="D72"/>
  <c r="C72"/>
  <c r="N71"/>
  <c r="M71"/>
  <c r="L71"/>
  <c r="K71"/>
  <c r="J71"/>
  <c r="I71"/>
  <c r="H71"/>
  <c r="G71"/>
  <c r="F71"/>
  <c r="E71"/>
  <c r="D71"/>
  <c r="C71"/>
  <c r="B71"/>
  <c r="N70"/>
  <c r="M70"/>
  <c r="L70"/>
  <c r="K70"/>
  <c r="J70"/>
  <c r="I70"/>
  <c r="H70"/>
  <c r="G70"/>
  <c r="F70"/>
  <c r="E70"/>
  <c r="D70"/>
  <c r="C70"/>
  <c r="J69"/>
  <c r="I69"/>
  <c r="H69"/>
  <c r="G69"/>
  <c r="F69"/>
  <c r="E69"/>
  <c r="D69"/>
  <c r="C69"/>
  <c r="B69"/>
  <c r="N68"/>
  <c r="M68"/>
  <c r="L68"/>
  <c r="K68"/>
  <c r="J68"/>
  <c r="I68"/>
  <c r="H68"/>
  <c r="G68"/>
  <c r="F68"/>
  <c r="E68"/>
  <c r="D68"/>
  <c r="C68"/>
  <c r="B68"/>
  <c r="N67"/>
  <c r="M67"/>
  <c r="L67"/>
  <c r="K67"/>
  <c r="J67"/>
  <c r="I67"/>
  <c r="H67"/>
  <c r="G67"/>
  <c r="F67"/>
  <c r="E67"/>
  <c r="D67"/>
  <c r="C67"/>
  <c r="B67"/>
  <c r="N65"/>
  <c r="M65"/>
  <c r="L65"/>
  <c r="K65"/>
  <c r="J65"/>
  <c r="I65"/>
  <c r="H65"/>
  <c r="G65"/>
  <c r="F65"/>
  <c r="E65"/>
  <c r="D65"/>
  <c r="C65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B62"/>
  <c r="N61"/>
  <c r="M61"/>
  <c r="L61"/>
  <c r="K61"/>
  <c r="J61"/>
  <c r="I61"/>
  <c r="H61"/>
  <c r="G61"/>
  <c r="F61"/>
  <c r="E61"/>
  <c r="D61"/>
  <c r="C61"/>
  <c r="B61"/>
  <c r="N60"/>
  <c r="M60"/>
  <c r="L60"/>
  <c r="K60"/>
  <c r="J60"/>
  <c r="I60"/>
  <c r="H60"/>
  <c r="G60"/>
  <c r="F60"/>
  <c r="E60"/>
  <c r="D60"/>
  <c r="C60"/>
  <c r="B60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B57"/>
  <c r="N56"/>
  <c r="M56"/>
  <c r="L56"/>
  <c r="K56"/>
  <c r="J56"/>
  <c r="I56"/>
  <c r="H56"/>
  <c r="G56"/>
  <c r="F56"/>
  <c r="E56"/>
  <c r="D56"/>
  <c r="C56"/>
  <c r="B56"/>
  <c r="N55"/>
  <c r="M55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N52"/>
  <c r="M52"/>
  <c r="L52"/>
  <c r="K52"/>
  <c r="J52"/>
  <c r="I52"/>
  <c r="H52"/>
  <c r="G52"/>
  <c r="F52"/>
  <c r="E52"/>
  <c r="D52"/>
  <c r="C52"/>
  <c r="B52"/>
  <c r="N51"/>
  <c r="M51"/>
  <c r="L51"/>
  <c r="K51"/>
  <c r="J51"/>
  <c r="I51"/>
  <c r="H51"/>
  <c r="G51"/>
  <c r="F51"/>
  <c r="E51"/>
  <c r="D51"/>
  <c r="C51"/>
  <c r="B51"/>
  <c r="N50"/>
  <c r="M50"/>
  <c r="L50"/>
  <c r="K50"/>
  <c r="J50"/>
  <c r="I50"/>
  <c r="H50"/>
  <c r="G50"/>
  <c r="F50"/>
  <c r="E50"/>
  <c r="D50"/>
  <c r="C50"/>
  <c r="B50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N47"/>
  <c r="M47"/>
  <c r="L47"/>
  <c r="K47"/>
  <c r="J47"/>
  <c r="I47"/>
  <c r="H47"/>
  <c r="G47"/>
  <c r="F47"/>
  <c r="E47"/>
  <c r="D47"/>
  <c r="C47"/>
  <c r="B47"/>
  <c r="N46"/>
  <c r="M46"/>
  <c r="L46"/>
  <c r="K46"/>
  <c r="J46"/>
  <c r="I46"/>
  <c r="H46"/>
  <c r="G46"/>
  <c r="F46"/>
  <c r="E46"/>
  <c r="D46"/>
  <c r="C46"/>
  <c r="B46"/>
  <c r="N45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G66" i="17" l="1"/>
  <c r="F66"/>
  <c r="E66"/>
  <c r="D66"/>
  <c r="C66"/>
  <c r="G65"/>
  <c r="F65"/>
  <c r="E65"/>
  <c r="D65"/>
  <c r="C65"/>
  <c r="G64"/>
  <c r="F64"/>
  <c r="E64"/>
  <c r="D64"/>
  <c r="C64"/>
  <c r="B64"/>
  <c r="G63"/>
  <c r="F63"/>
  <c r="E63"/>
  <c r="D63"/>
  <c r="C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1"/>
  <c r="F51"/>
  <c r="E51"/>
  <c r="D51"/>
  <c r="C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2"/>
  <c r="F32"/>
  <c r="E32"/>
  <c r="D32"/>
  <c r="C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4"/>
  <c r="F14"/>
  <c r="E14"/>
  <c r="D14"/>
  <c r="C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AA73" i="16" l="1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C72"/>
  <c r="AC73" s="1"/>
  <c r="AB72"/>
  <c r="AB73" s="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C70"/>
  <c r="AB70"/>
  <c r="AC69"/>
  <c r="AB69"/>
  <c r="AC68"/>
  <c r="AC71" s="1"/>
  <c r="AB68"/>
  <c r="AB71" s="1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C63"/>
  <c r="AB63"/>
  <c r="AC62"/>
  <c r="AB62"/>
  <c r="AC61"/>
  <c r="AC64" s="1"/>
  <c r="AB61"/>
  <c r="AB64" s="1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C58"/>
  <c r="AB58"/>
  <c r="AC57"/>
  <c r="AB57"/>
  <c r="AC56"/>
  <c r="AB56"/>
  <c r="AC55"/>
  <c r="AB55"/>
  <c r="AC54"/>
  <c r="AB54"/>
  <c r="AC53"/>
  <c r="AB53"/>
  <c r="AC52"/>
  <c r="AB52"/>
  <c r="AC51"/>
  <c r="AB51"/>
  <c r="AC50"/>
  <c r="AB50"/>
  <c r="AC49"/>
  <c r="AB49"/>
  <c r="AC48"/>
  <c r="AB48"/>
  <c r="AC47"/>
  <c r="AB47"/>
  <c r="AC46"/>
  <c r="AB46"/>
  <c r="AC45"/>
  <c r="AB45"/>
  <c r="AC44"/>
  <c r="AB44"/>
  <c r="AC43"/>
  <c r="AB43"/>
  <c r="AC42"/>
  <c r="AC59" s="1"/>
  <c r="AB42"/>
  <c r="AB59" s="1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C32" s="1"/>
  <c r="AB16"/>
  <c r="AA14"/>
  <c r="AA65" s="1"/>
  <c r="AA66" s="1"/>
  <c r="AA74" s="1"/>
  <c r="Z14"/>
  <c r="Z65" s="1"/>
  <c r="Z66" s="1"/>
  <c r="Z74" s="1"/>
  <c r="Y14"/>
  <c r="Y65" s="1"/>
  <c r="Y66" s="1"/>
  <c r="Y74" s="1"/>
  <c r="X14"/>
  <c r="X65" s="1"/>
  <c r="X66" s="1"/>
  <c r="X74" s="1"/>
  <c r="W14"/>
  <c r="W65" s="1"/>
  <c r="W66" s="1"/>
  <c r="W74" s="1"/>
  <c r="V14"/>
  <c r="V65" s="1"/>
  <c r="V66" s="1"/>
  <c r="V74" s="1"/>
  <c r="U14"/>
  <c r="U65" s="1"/>
  <c r="U66" s="1"/>
  <c r="U74" s="1"/>
  <c r="T14"/>
  <c r="T65" s="1"/>
  <c r="T66" s="1"/>
  <c r="T74" s="1"/>
  <c r="S14"/>
  <c r="S65" s="1"/>
  <c r="S66" s="1"/>
  <c r="S74" s="1"/>
  <c r="R14"/>
  <c r="R65" s="1"/>
  <c r="R66" s="1"/>
  <c r="R74" s="1"/>
  <c r="Q14"/>
  <c r="Q65" s="1"/>
  <c r="Q66" s="1"/>
  <c r="Q74" s="1"/>
  <c r="P14"/>
  <c r="P65" s="1"/>
  <c r="P66" s="1"/>
  <c r="P74" s="1"/>
  <c r="O14"/>
  <c r="O65" s="1"/>
  <c r="O66" s="1"/>
  <c r="O74" s="1"/>
  <c r="N14"/>
  <c r="N65" s="1"/>
  <c r="N66" s="1"/>
  <c r="N74" s="1"/>
  <c r="M14"/>
  <c r="M65" s="1"/>
  <c r="M66" s="1"/>
  <c r="M74" s="1"/>
  <c r="L14"/>
  <c r="L65" s="1"/>
  <c r="L66" s="1"/>
  <c r="L74" s="1"/>
  <c r="K14"/>
  <c r="K65" s="1"/>
  <c r="K66" s="1"/>
  <c r="K74" s="1"/>
  <c r="J14"/>
  <c r="J65" s="1"/>
  <c r="J66" s="1"/>
  <c r="J74" s="1"/>
  <c r="I14"/>
  <c r="I65" s="1"/>
  <c r="I66" s="1"/>
  <c r="I74" s="1"/>
  <c r="H14"/>
  <c r="H65" s="1"/>
  <c r="H66" s="1"/>
  <c r="H74" s="1"/>
  <c r="G14"/>
  <c r="G65" s="1"/>
  <c r="G66" s="1"/>
  <c r="G74" s="1"/>
  <c r="F14"/>
  <c r="F65" s="1"/>
  <c r="F66" s="1"/>
  <c r="F74" s="1"/>
  <c r="E14"/>
  <c r="E65" s="1"/>
  <c r="E66" s="1"/>
  <c r="E74" s="1"/>
  <c r="D14"/>
  <c r="D65" s="1"/>
  <c r="D66" s="1"/>
  <c r="D74" s="1"/>
  <c r="C14"/>
  <c r="C65" s="1"/>
  <c r="C66" s="1"/>
  <c r="C74" s="1"/>
  <c r="AC13"/>
  <c r="AB13"/>
  <c r="AC12"/>
  <c r="AB12"/>
  <c r="AC11"/>
  <c r="AB11"/>
  <c r="AC10"/>
  <c r="AB10"/>
  <c r="AC9"/>
  <c r="AC14" s="1"/>
  <c r="AB9"/>
  <c r="AB14" s="1"/>
  <c r="AB65" s="1"/>
  <c r="AB66" s="1"/>
  <c r="AB74" s="1"/>
  <c r="AC65" l="1"/>
  <c r="AC66" s="1"/>
  <c r="AC74" s="1"/>
  <c r="I72" i="15" l="1"/>
  <c r="H72"/>
  <c r="G72"/>
  <c r="F72"/>
  <c r="E72"/>
  <c r="D72"/>
  <c r="I71"/>
  <c r="H71"/>
  <c r="G71"/>
  <c r="F71"/>
  <c r="E71"/>
  <c r="D71"/>
  <c r="I70"/>
  <c r="H70"/>
  <c r="G70"/>
  <c r="F70"/>
  <c r="E70"/>
  <c r="D70"/>
  <c r="B70"/>
  <c r="I69"/>
  <c r="H69"/>
  <c r="G69"/>
  <c r="F69"/>
  <c r="E69"/>
  <c r="D69"/>
  <c r="I68"/>
  <c r="H68"/>
  <c r="G68"/>
  <c r="F68"/>
  <c r="E68"/>
  <c r="D68"/>
  <c r="B68"/>
  <c r="I67"/>
  <c r="H67"/>
  <c r="G67"/>
  <c r="F67"/>
  <c r="E67"/>
  <c r="D67"/>
  <c r="B67"/>
  <c r="I66"/>
  <c r="H66"/>
  <c r="G66"/>
  <c r="F66"/>
  <c r="E66"/>
  <c r="D66"/>
  <c r="B66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B61"/>
  <c r="I60"/>
  <c r="H60"/>
  <c r="G60"/>
  <c r="F60"/>
  <c r="E60"/>
  <c r="D60"/>
  <c r="B60"/>
  <c r="I59"/>
  <c r="H59"/>
  <c r="G59"/>
  <c r="F59"/>
  <c r="E59"/>
  <c r="D59"/>
  <c r="B59"/>
  <c r="I57"/>
  <c r="H57"/>
  <c r="G57"/>
  <c r="F57"/>
  <c r="E57"/>
  <c r="D57"/>
  <c r="I56"/>
  <c r="H56"/>
  <c r="G56"/>
  <c r="F56"/>
  <c r="E56"/>
  <c r="D56"/>
  <c r="B56"/>
  <c r="I55"/>
  <c r="H55"/>
  <c r="G55"/>
  <c r="F55"/>
  <c r="E55"/>
  <c r="D55"/>
  <c r="B55"/>
  <c r="I54"/>
  <c r="H54"/>
  <c r="G54"/>
  <c r="F54"/>
  <c r="E54"/>
  <c r="D54"/>
  <c r="B54"/>
  <c r="I53"/>
  <c r="H53"/>
  <c r="G53"/>
  <c r="F53"/>
  <c r="E53"/>
  <c r="D53"/>
  <c r="B53"/>
  <c r="I52"/>
  <c r="H52"/>
  <c r="G52"/>
  <c r="F52"/>
  <c r="E52"/>
  <c r="D52"/>
  <c r="B52"/>
  <c r="I51"/>
  <c r="H51"/>
  <c r="G51"/>
  <c r="F51"/>
  <c r="E51"/>
  <c r="D51"/>
  <c r="B51"/>
  <c r="I50"/>
  <c r="H50"/>
  <c r="G50"/>
  <c r="F50"/>
  <c r="E50"/>
  <c r="D50"/>
  <c r="B50"/>
  <c r="I49"/>
  <c r="H49"/>
  <c r="G49"/>
  <c r="F49"/>
  <c r="E49"/>
  <c r="D49"/>
  <c r="B49"/>
  <c r="I48"/>
  <c r="H48"/>
  <c r="G48"/>
  <c r="F48"/>
  <c r="E48"/>
  <c r="D48"/>
  <c r="B48"/>
  <c r="I47"/>
  <c r="H47"/>
  <c r="G47"/>
  <c r="F47"/>
  <c r="E47"/>
  <c r="D47"/>
  <c r="B47"/>
  <c r="I46"/>
  <c r="H46"/>
  <c r="G46"/>
  <c r="F46"/>
  <c r="E46"/>
  <c r="D46"/>
  <c r="B46"/>
  <c r="I45"/>
  <c r="H45"/>
  <c r="G45"/>
  <c r="F45"/>
  <c r="E45"/>
  <c r="D45"/>
  <c r="B45"/>
  <c r="I44"/>
  <c r="H44"/>
  <c r="G44"/>
  <c r="F44"/>
  <c r="E44"/>
  <c r="D44"/>
  <c r="B44"/>
  <c r="I43"/>
  <c r="H43"/>
  <c r="G43"/>
  <c r="F43"/>
  <c r="E43"/>
  <c r="D43"/>
  <c r="B43"/>
  <c r="I42"/>
  <c r="H42"/>
  <c r="G42"/>
  <c r="F42"/>
  <c r="E42"/>
  <c r="D42"/>
  <c r="B42"/>
  <c r="I41"/>
  <c r="H41"/>
  <c r="G41"/>
  <c r="F41"/>
  <c r="E41"/>
  <c r="D41"/>
  <c r="B41"/>
  <c r="I40"/>
  <c r="H40"/>
  <c r="G40"/>
  <c r="F40"/>
  <c r="E40"/>
  <c r="D40"/>
  <c r="B40"/>
  <c r="I31"/>
  <c r="H31"/>
  <c r="G31"/>
  <c r="F31"/>
  <c r="E31"/>
  <c r="D31"/>
  <c r="I30"/>
  <c r="H30"/>
  <c r="G30"/>
  <c r="F30"/>
  <c r="E30"/>
  <c r="D30"/>
  <c r="B30"/>
  <c r="I29"/>
  <c r="H29"/>
  <c r="G29"/>
  <c r="F29"/>
  <c r="E29"/>
  <c r="D29"/>
  <c r="B29"/>
  <c r="I28"/>
  <c r="H28"/>
  <c r="G28"/>
  <c r="F28"/>
  <c r="E28"/>
  <c r="D28"/>
  <c r="B28"/>
  <c r="I27"/>
  <c r="H27"/>
  <c r="G27"/>
  <c r="F27"/>
  <c r="E27"/>
  <c r="D27"/>
  <c r="B27"/>
  <c r="I26"/>
  <c r="H26"/>
  <c r="G26"/>
  <c r="F26"/>
  <c r="E26"/>
  <c r="D26"/>
  <c r="B26"/>
  <c r="I25"/>
  <c r="H25"/>
  <c r="G25"/>
  <c r="F25"/>
  <c r="E25"/>
  <c r="D25"/>
  <c r="B25"/>
  <c r="I24"/>
  <c r="H24"/>
  <c r="G24"/>
  <c r="F24"/>
  <c r="E24"/>
  <c r="D24"/>
  <c r="B24"/>
  <c r="I23"/>
  <c r="H23"/>
  <c r="G23"/>
  <c r="F23"/>
  <c r="E23"/>
  <c r="D23"/>
  <c r="B23"/>
  <c r="I22"/>
  <c r="H22"/>
  <c r="G22"/>
  <c r="F22"/>
  <c r="E22"/>
  <c r="D22"/>
  <c r="B22"/>
  <c r="I21"/>
  <c r="H21"/>
  <c r="G21"/>
  <c r="F21"/>
  <c r="E21"/>
  <c r="D21"/>
  <c r="B21"/>
  <c r="I20"/>
  <c r="H20"/>
  <c r="G20"/>
  <c r="F20"/>
  <c r="E20"/>
  <c r="D20"/>
  <c r="B20"/>
  <c r="I19"/>
  <c r="H19"/>
  <c r="G19"/>
  <c r="F19"/>
  <c r="E19"/>
  <c r="D19"/>
  <c r="B19"/>
  <c r="I18"/>
  <c r="H18"/>
  <c r="G18"/>
  <c r="F18"/>
  <c r="E18"/>
  <c r="D18"/>
  <c r="B18"/>
  <c r="I17"/>
  <c r="H17"/>
  <c r="G17"/>
  <c r="F17"/>
  <c r="E17"/>
  <c r="D17"/>
  <c r="B17"/>
  <c r="I16"/>
  <c r="H16"/>
  <c r="G16"/>
  <c r="F16"/>
  <c r="E16"/>
  <c r="D16"/>
  <c r="B16"/>
  <c r="I15"/>
  <c r="H15"/>
  <c r="G15"/>
  <c r="F15"/>
  <c r="E15"/>
  <c r="D15"/>
  <c r="B15"/>
  <c r="I13"/>
  <c r="H13"/>
  <c r="G13"/>
  <c r="F13"/>
  <c r="E13"/>
  <c r="D13"/>
  <c r="I12"/>
  <c r="H12"/>
  <c r="G12"/>
  <c r="F12"/>
  <c r="E12"/>
  <c r="D12"/>
  <c r="B12"/>
  <c r="I11"/>
  <c r="H11"/>
  <c r="G11"/>
  <c r="F11"/>
  <c r="E11"/>
  <c r="D11"/>
  <c r="B11"/>
  <c r="I10"/>
  <c r="H10"/>
  <c r="G10"/>
  <c r="F10"/>
  <c r="E10"/>
  <c r="D10"/>
  <c r="B10"/>
  <c r="I9"/>
  <c r="H9"/>
  <c r="G9"/>
  <c r="F9"/>
  <c r="E9"/>
  <c r="D9"/>
  <c r="B9"/>
  <c r="I8"/>
  <c r="H8"/>
  <c r="G8"/>
  <c r="F8"/>
  <c r="E8"/>
  <c r="D8"/>
  <c r="B8"/>
  <c r="V69" i="14" l="1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V12"/>
  <c r="V61" s="1"/>
  <c r="U12"/>
  <c r="U61" s="1"/>
  <c r="T12"/>
  <c r="T61" s="1"/>
  <c r="S12"/>
  <c r="S61" s="1"/>
  <c r="R12"/>
  <c r="R61" s="1"/>
  <c r="Q12"/>
  <c r="Q61" s="1"/>
  <c r="P12"/>
  <c r="P61" s="1"/>
  <c r="O12"/>
  <c r="O61" s="1"/>
  <c r="N12"/>
  <c r="N61" s="1"/>
  <c r="M12"/>
  <c r="M61" s="1"/>
  <c r="L12"/>
  <c r="L61" s="1"/>
  <c r="K12"/>
  <c r="K61" s="1"/>
  <c r="J12"/>
  <c r="J61" s="1"/>
  <c r="I12"/>
  <c r="I61" s="1"/>
  <c r="H12"/>
  <c r="H61" s="1"/>
  <c r="G12"/>
  <c r="G61" s="1"/>
  <c r="F12"/>
  <c r="F61" s="1"/>
  <c r="E12"/>
  <c r="E61" s="1"/>
  <c r="D12"/>
  <c r="D61" s="1"/>
  <c r="C12"/>
  <c r="C61" s="1"/>
  <c r="F62" l="1"/>
  <c r="F70" s="1"/>
  <c r="J62"/>
  <c r="J70" s="1"/>
  <c r="N62"/>
  <c r="N70" s="1"/>
  <c r="R62"/>
  <c r="R70" s="1"/>
  <c r="V62"/>
  <c r="V70" s="1"/>
  <c r="E62"/>
  <c r="E70" s="1"/>
  <c r="I62"/>
  <c r="I70" s="1"/>
  <c r="M62"/>
  <c r="M70" s="1"/>
  <c r="Q62"/>
  <c r="Q70" s="1"/>
  <c r="U62"/>
  <c r="U70" s="1"/>
  <c r="D62"/>
  <c r="D70" s="1"/>
  <c r="H62"/>
  <c r="H70" s="1"/>
  <c r="L62"/>
  <c r="L70" s="1"/>
  <c r="P62"/>
  <c r="P70" s="1"/>
  <c r="T62"/>
  <c r="T70" s="1"/>
  <c r="C62"/>
  <c r="C70" s="1"/>
  <c r="G62"/>
  <c r="G70" s="1"/>
  <c r="K62"/>
  <c r="K70" s="1"/>
  <c r="O62"/>
  <c r="O70" s="1"/>
  <c r="S62"/>
  <c r="S70" s="1"/>
  <c r="Y74" i="13" l="1"/>
  <c r="X74"/>
  <c r="W74"/>
  <c r="V74"/>
  <c r="U74"/>
  <c r="T74"/>
  <c r="S74"/>
  <c r="R74"/>
  <c r="Q74"/>
  <c r="P74"/>
  <c r="M74"/>
  <c r="L74"/>
  <c r="K74"/>
  <c r="J74"/>
  <c r="I74"/>
  <c r="H74"/>
  <c r="G74"/>
  <c r="F74"/>
  <c r="E74"/>
  <c r="D74"/>
  <c r="T73"/>
  <c r="S73"/>
  <c r="R73"/>
  <c r="Q73"/>
  <c r="P73"/>
  <c r="M73"/>
  <c r="L73"/>
  <c r="K73"/>
  <c r="J73"/>
  <c r="I73"/>
  <c r="H73"/>
  <c r="G73"/>
  <c r="F73"/>
  <c r="E73"/>
  <c r="D73"/>
  <c r="T72"/>
  <c r="S72"/>
  <c r="R72"/>
  <c r="Q72"/>
  <c r="P72"/>
  <c r="M72"/>
  <c r="L72"/>
  <c r="K72"/>
  <c r="J72"/>
  <c r="I72"/>
  <c r="H72"/>
  <c r="G72"/>
  <c r="F72"/>
  <c r="E72"/>
  <c r="D72"/>
  <c r="B72"/>
  <c r="O72" s="1"/>
  <c r="Y71"/>
  <c r="X71"/>
  <c r="W71"/>
  <c r="V71"/>
  <c r="U71"/>
  <c r="T71"/>
  <c r="S71"/>
  <c r="R71"/>
  <c r="Q71"/>
  <c r="P71"/>
  <c r="M71"/>
  <c r="L71"/>
  <c r="K71"/>
  <c r="J71"/>
  <c r="I71"/>
  <c r="H71"/>
  <c r="G71"/>
  <c r="F71"/>
  <c r="E71"/>
  <c r="D71"/>
  <c r="Y70"/>
  <c r="X70"/>
  <c r="T70"/>
  <c r="S70"/>
  <c r="R70"/>
  <c r="Q70"/>
  <c r="P70"/>
  <c r="M70"/>
  <c r="L70"/>
  <c r="K70"/>
  <c r="J70"/>
  <c r="I70"/>
  <c r="H70"/>
  <c r="G70"/>
  <c r="F70"/>
  <c r="E70"/>
  <c r="D70"/>
  <c r="B70"/>
  <c r="O70" s="1"/>
  <c r="Y69"/>
  <c r="X69"/>
  <c r="W69"/>
  <c r="V69"/>
  <c r="U69"/>
  <c r="T69"/>
  <c r="S69"/>
  <c r="R69"/>
  <c r="Q69"/>
  <c r="P69"/>
  <c r="M69"/>
  <c r="L69"/>
  <c r="K69"/>
  <c r="J69"/>
  <c r="I69"/>
  <c r="H69"/>
  <c r="G69"/>
  <c r="F69"/>
  <c r="E69"/>
  <c r="D69"/>
  <c r="B69"/>
  <c r="O69" s="1"/>
  <c r="Y68"/>
  <c r="W68"/>
  <c r="T68"/>
  <c r="S68"/>
  <c r="R68"/>
  <c r="Q68"/>
  <c r="P68"/>
  <c r="M68"/>
  <c r="L68"/>
  <c r="K68"/>
  <c r="J68"/>
  <c r="I68"/>
  <c r="H68"/>
  <c r="G68"/>
  <c r="F68"/>
  <c r="E68"/>
  <c r="D68"/>
  <c r="B68"/>
  <c r="O68" s="1"/>
  <c r="Y66"/>
  <c r="X66"/>
  <c r="W66"/>
  <c r="V66"/>
  <c r="U66"/>
  <c r="T66"/>
  <c r="S66"/>
  <c r="R66"/>
  <c r="Q66"/>
  <c r="P66"/>
  <c r="M66"/>
  <c r="L66"/>
  <c r="K66"/>
  <c r="J66"/>
  <c r="I66"/>
  <c r="H66"/>
  <c r="G66"/>
  <c r="F66"/>
  <c r="E66"/>
  <c r="D66"/>
  <c r="Y65"/>
  <c r="X65"/>
  <c r="W65"/>
  <c r="V65"/>
  <c r="U65"/>
  <c r="T65"/>
  <c r="S65"/>
  <c r="R65"/>
  <c r="Q65"/>
  <c r="P65"/>
  <c r="M65"/>
  <c r="L65"/>
  <c r="K65"/>
  <c r="J65"/>
  <c r="I65"/>
  <c r="H65"/>
  <c r="G65"/>
  <c r="F65"/>
  <c r="E65"/>
  <c r="D65"/>
  <c r="Y64"/>
  <c r="X64"/>
  <c r="W64"/>
  <c r="V64"/>
  <c r="U64"/>
  <c r="T64"/>
  <c r="S64"/>
  <c r="R64"/>
  <c r="Q64"/>
  <c r="P64"/>
  <c r="M64"/>
  <c r="L64"/>
  <c r="K64"/>
  <c r="J64"/>
  <c r="I64"/>
  <c r="H64"/>
  <c r="G64"/>
  <c r="F64"/>
  <c r="E64"/>
  <c r="D64"/>
  <c r="Y63"/>
  <c r="W63"/>
  <c r="V63"/>
  <c r="U63"/>
  <c r="T63"/>
  <c r="S63"/>
  <c r="R63"/>
  <c r="Q63"/>
  <c r="P63"/>
  <c r="M63"/>
  <c r="L63"/>
  <c r="K63"/>
  <c r="J63"/>
  <c r="I63"/>
  <c r="H63"/>
  <c r="G63"/>
  <c r="F63"/>
  <c r="E63"/>
  <c r="D63"/>
  <c r="B63"/>
  <c r="O63" s="1"/>
  <c r="Y62"/>
  <c r="W62"/>
  <c r="V62"/>
  <c r="U62"/>
  <c r="T62"/>
  <c r="S62"/>
  <c r="R62"/>
  <c r="Q62"/>
  <c r="P62"/>
  <c r="M62"/>
  <c r="L62"/>
  <c r="K62"/>
  <c r="J62"/>
  <c r="I62"/>
  <c r="H62"/>
  <c r="G62"/>
  <c r="F62"/>
  <c r="E62"/>
  <c r="D62"/>
  <c r="B62"/>
  <c r="O62" s="1"/>
  <c r="Y61"/>
  <c r="X61"/>
  <c r="W61"/>
  <c r="V61"/>
  <c r="U61"/>
  <c r="T61"/>
  <c r="S61"/>
  <c r="R61"/>
  <c r="Q61"/>
  <c r="P61"/>
  <c r="M61"/>
  <c r="L61"/>
  <c r="K61"/>
  <c r="J61"/>
  <c r="I61"/>
  <c r="H61"/>
  <c r="G61"/>
  <c r="F61"/>
  <c r="E61"/>
  <c r="D61"/>
  <c r="B61"/>
  <c r="O61" s="1"/>
  <c r="Y59"/>
  <c r="X59"/>
  <c r="W59"/>
  <c r="V59"/>
  <c r="U59"/>
  <c r="T59"/>
  <c r="S59"/>
  <c r="R59"/>
  <c r="Q59"/>
  <c r="P59"/>
  <c r="M59"/>
  <c r="L59"/>
  <c r="K59"/>
  <c r="J59"/>
  <c r="I59"/>
  <c r="H59"/>
  <c r="G59"/>
  <c r="F59"/>
  <c r="E59"/>
  <c r="D59"/>
  <c r="Y58"/>
  <c r="X58"/>
  <c r="W58"/>
  <c r="V58"/>
  <c r="U58"/>
  <c r="T58"/>
  <c r="S58"/>
  <c r="R58"/>
  <c r="Q58"/>
  <c r="P58"/>
  <c r="M58"/>
  <c r="L58"/>
  <c r="K58"/>
  <c r="J58"/>
  <c r="I58"/>
  <c r="H58"/>
  <c r="G58"/>
  <c r="F58"/>
  <c r="E58"/>
  <c r="D58"/>
  <c r="B58"/>
  <c r="O58" s="1"/>
  <c r="Y57"/>
  <c r="X57"/>
  <c r="W57"/>
  <c r="V57"/>
  <c r="U57"/>
  <c r="T57"/>
  <c r="S57"/>
  <c r="R57"/>
  <c r="Q57"/>
  <c r="P57"/>
  <c r="M57"/>
  <c r="L57"/>
  <c r="K57"/>
  <c r="J57"/>
  <c r="I57"/>
  <c r="H57"/>
  <c r="G57"/>
  <c r="F57"/>
  <c r="E57"/>
  <c r="D57"/>
  <c r="B57"/>
  <c r="O57" s="1"/>
  <c r="Y56"/>
  <c r="X56"/>
  <c r="W56"/>
  <c r="V56"/>
  <c r="U56"/>
  <c r="T56"/>
  <c r="S56"/>
  <c r="R56"/>
  <c r="Q56"/>
  <c r="P56"/>
  <c r="M56"/>
  <c r="L56"/>
  <c r="K56"/>
  <c r="J56"/>
  <c r="I56"/>
  <c r="H56"/>
  <c r="G56"/>
  <c r="F56"/>
  <c r="E56"/>
  <c r="D56"/>
  <c r="B56"/>
  <c r="O56" s="1"/>
  <c r="Y55"/>
  <c r="X55"/>
  <c r="W55"/>
  <c r="V55"/>
  <c r="U55"/>
  <c r="T55"/>
  <c r="S55"/>
  <c r="R55"/>
  <c r="Q55"/>
  <c r="P55"/>
  <c r="M55"/>
  <c r="L55"/>
  <c r="K55"/>
  <c r="J55"/>
  <c r="I55"/>
  <c r="H55"/>
  <c r="G55"/>
  <c r="F55"/>
  <c r="E55"/>
  <c r="D55"/>
  <c r="B55"/>
  <c r="O55" s="1"/>
  <c r="Y54"/>
  <c r="X54"/>
  <c r="W54"/>
  <c r="V54"/>
  <c r="U54"/>
  <c r="T54"/>
  <c r="S54"/>
  <c r="R54"/>
  <c r="Q54"/>
  <c r="P54"/>
  <c r="M54"/>
  <c r="L54"/>
  <c r="K54"/>
  <c r="J54"/>
  <c r="I54"/>
  <c r="H54"/>
  <c r="G54"/>
  <c r="F54"/>
  <c r="E54"/>
  <c r="D54"/>
  <c r="B54"/>
  <c r="O54" s="1"/>
  <c r="Y53"/>
  <c r="X53"/>
  <c r="W53"/>
  <c r="V53"/>
  <c r="T53"/>
  <c r="S53"/>
  <c r="R53"/>
  <c r="Q53"/>
  <c r="P53"/>
  <c r="M53"/>
  <c r="L53"/>
  <c r="K53"/>
  <c r="J53"/>
  <c r="I53"/>
  <c r="H53"/>
  <c r="G53"/>
  <c r="F53"/>
  <c r="E53"/>
  <c r="D53"/>
  <c r="B53"/>
  <c r="O53" s="1"/>
  <c r="Y52"/>
  <c r="X52"/>
  <c r="W52"/>
  <c r="V52"/>
  <c r="U52"/>
  <c r="T52"/>
  <c r="S52"/>
  <c r="R52"/>
  <c r="Q52"/>
  <c r="P52"/>
  <c r="M52"/>
  <c r="L52"/>
  <c r="K52"/>
  <c r="J52"/>
  <c r="I52"/>
  <c r="H52"/>
  <c r="G52"/>
  <c r="F52"/>
  <c r="E52"/>
  <c r="D52"/>
  <c r="B52"/>
  <c r="O52" s="1"/>
  <c r="Y51"/>
  <c r="X51"/>
  <c r="W51"/>
  <c r="V51"/>
  <c r="U51"/>
  <c r="T51"/>
  <c r="S51"/>
  <c r="R51"/>
  <c r="Q51"/>
  <c r="P51"/>
  <c r="M51"/>
  <c r="L51"/>
  <c r="K51"/>
  <c r="J51"/>
  <c r="I51"/>
  <c r="H51"/>
  <c r="G51"/>
  <c r="F51"/>
  <c r="E51"/>
  <c r="D51"/>
  <c r="B51"/>
  <c r="O51" s="1"/>
  <c r="Y50"/>
  <c r="X50"/>
  <c r="W50"/>
  <c r="V50"/>
  <c r="U50"/>
  <c r="T50"/>
  <c r="S50"/>
  <c r="R50"/>
  <c r="Q50"/>
  <c r="P50"/>
  <c r="M50"/>
  <c r="L50"/>
  <c r="K50"/>
  <c r="J50"/>
  <c r="I50"/>
  <c r="H50"/>
  <c r="G50"/>
  <c r="F50"/>
  <c r="E50"/>
  <c r="D50"/>
  <c r="B50"/>
  <c r="O50" s="1"/>
  <c r="Y49"/>
  <c r="X49"/>
  <c r="W49"/>
  <c r="V49"/>
  <c r="U49"/>
  <c r="T49"/>
  <c r="S49"/>
  <c r="R49"/>
  <c r="Q49"/>
  <c r="P49"/>
  <c r="M49"/>
  <c r="L49"/>
  <c r="K49"/>
  <c r="J49"/>
  <c r="I49"/>
  <c r="H49"/>
  <c r="G49"/>
  <c r="F49"/>
  <c r="E49"/>
  <c r="D49"/>
  <c r="B49"/>
  <c r="O49" s="1"/>
  <c r="Y48"/>
  <c r="X48"/>
  <c r="W48"/>
  <c r="T48"/>
  <c r="S48"/>
  <c r="R48"/>
  <c r="Q48"/>
  <c r="P48"/>
  <c r="M48"/>
  <c r="L48"/>
  <c r="K48"/>
  <c r="J48"/>
  <c r="I48"/>
  <c r="H48"/>
  <c r="G48"/>
  <c r="F48"/>
  <c r="E48"/>
  <c r="D48"/>
  <c r="B48"/>
  <c r="O48" s="1"/>
  <c r="Y47"/>
  <c r="X47"/>
  <c r="W47"/>
  <c r="V47"/>
  <c r="U47"/>
  <c r="T47"/>
  <c r="S47"/>
  <c r="R47"/>
  <c r="Q47"/>
  <c r="P47"/>
  <c r="M47"/>
  <c r="L47"/>
  <c r="K47"/>
  <c r="J47"/>
  <c r="I47"/>
  <c r="H47"/>
  <c r="G47"/>
  <c r="F47"/>
  <c r="E47"/>
  <c r="D47"/>
  <c r="B47"/>
  <c r="O47" s="1"/>
  <c r="Y46"/>
  <c r="X46"/>
  <c r="W46"/>
  <c r="V46"/>
  <c r="T46"/>
  <c r="S46"/>
  <c r="R46"/>
  <c r="Q46"/>
  <c r="P46"/>
  <c r="M46"/>
  <c r="L46"/>
  <c r="K46"/>
  <c r="J46"/>
  <c r="I46"/>
  <c r="H46"/>
  <c r="G46"/>
  <c r="F46"/>
  <c r="E46"/>
  <c r="D46"/>
  <c r="B46"/>
  <c r="O46" s="1"/>
  <c r="Y45"/>
  <c r="X45"/>
  <c r="W45"/>
  <c r="V45"/>
  <c r="U45"/>
  <c r="T45"/>
  <c r="S45"/>
  <c r="R45"/>
  <c r="Q45"/>
  <c r="P45"/>
  <c r="M45"/>
  <c r="L45"/>
  <c r="K45"/>
  <c r="J45"/>
  <c r="I45"/>
  <c r="H45"/>
  <c r="G45"/>
  <c r="F45"/>
  <c r="E45"/>
  <c r="D45"/>
  <c r="B45"/>
  <c r="O45" s="1"/>
  <c r="Y44"/>
  <c r="X44"/>
  <c r="W44"/>
  <c r="U44"/>
  <c r="T44"/>
  <c r="S44"/>
  <c r="R44"/>
  <c r="Q44"/>
  <c r="P44"/>
  <c r="M44"/>
  <c r="L44"/>
  <c r="K44"/>
  <c r="J44"/>
  <c r="I44"/>
  <c r="H44"/>
  <c r="G44"/>
  <c r="F44"/>
  <c r="E44"/>
  <c r="D44"/>
  <c r="B44"/>
  <c r="O44" s="1"/>
  <c r="Y43"/>
  <c r="X43"/>
  <c r="W43"/>
  <c r="V43"/>
  <c r="U43"/>
  <c r="T43"/>
  <c r="S43"/>
  <c r="R43"/>
  <c r="Q43"/>
  <c r="P43"/>
  <c r="M43"/>
  <c r="L43"/>
  <c r="K43"/>
  <c r="J43"/>
  <c r="I43"/>
  <c r="H43"/>
  <c r="G43"/>
  <c r="F43"/>
  <c r="E43"/>
  <c r="D43"/>
  <c r="B43"/>
  <c r="O43" s="1"/>
  <c r="Y42"/>
  <c r="X42"/>
  <c r="W42"/>
  <c r="V42"/>
  <c r="U42"/>
  <c r="T42"/>
  <c r="S42"/>
  <c r="R42"/>
  <c r="Q42"/>
  <c r="P42"/>
  <c r="M42"/>
  <c r="L42"/>
  <c r="K42"/>
  <c r="J42"/>
  <c r="I42"/>
  <c r="H42"/>
  <c r="G42"/>
  <c r="F42"/>
  <c r="E42"/>
  <c r="D42"/>
  <c r="B42"/>
  <c r="O42" s="1"/>
  <c r="Y33"/>
  <c r="X33"/>
  <c r="W33"/>
  <c r="V33"/>
  <c r="U33"/>
  <c r="T33"/>
  <c r="S33"/>
  <c r="R33"/>
  <c r="Q33"/>
  <c r="P33"/>
  <c r="M33"/>
  <c r="L33"/>
  <c r="K33"/>
  <c r="J33"/>
  <c r="I33"/>
  <c r="H33"/>
  <c r="G33"/>
  <c r="F33"/>
  <c r="E33"/>
  <c r="D33"/>
  <c r="Y32"/>
  <c r="X32"/>
  <c r="W32"/>
  <c r="V32"/>
  <c r="U32"/>
  <c r="T32"/>
  <c r="S32"/>
  <c r="R32"/>
  <c r="Q32"/>
  <c r="P32"/>
  <c r="M32"/>
  <c r="L32"/>
  <c r="K32"/>
  <c r="J32"/>
  <c r="I32"/>
  <c r="H32"/>
  <c r="G32"/>
  <c r="F32"/>
  <c r="E32"/>
  <c r="D32"/>
  <c r="B32"/>
  <c r="O32" s="1"/>
  <c r="Y31"/>
  <c r="X31"/>
  <c r="W31"/>
  <c r="V31"/>
  <c r="T31"/>
  <c r="S31"/>
  <c r="R31"/>
  <c r="Q31"/>
  <c r="P31"/>
  <c r="M31"/>
  <c r="L31"/>
  <c r="K31"/>
  <c r="J31"/>
  <c r="I31"/>
  <c r="H31"/>
  <c r="G31"/>
  <c r="F31"/>
  <c r="E31"/>
  <c r="D31"/>
  <c r="B31"/>
  <c r="O31" s="1"/>
  <c r="Y30"/>
  <c r="X30"/>
  <c r="W30"/>
  <c r="V30"/>
  <c r="U30"/>
  <c r="T30"/>
  <c r="S30"/>
  <c r="R30"/>
  <c r="Q30"/>
  <c r="P30"/>
  <c r="M30"/>
  <c r="L30"/>
  <c r="K30"/>
  <c r="J30"/>
  <c r="I30"/>
  <c r="H30"/>
  <c r="G30"/>
  <c r="F30"/>
  <c r="E30"/>
  <c r="D30"/>
  <c r="B30"/>
  <c r="O30" s="1"/>
  <c r="Y29"/>
  <c r="X29"/>
  <c r="W29"/>
  <c r="V29"/>
  <c r="U29"/>
  <c r="T29"/>
  <c r="S29"/>
  <c r="R29"/>
  <c r="Q29"/>
  <c r="P29"/>
  <c r="M29"/>
  <c r="L29"/>
  <c r="K29"/>
  <c r="J29"/>
  <c r="I29"/>
  <c r="H29"/>
  <c r="G29"/>
  <c r="F29"/>
  <c r="E29"/>
  <c r="D29"/>
  <c r="B29"/>
  <c r="O29" s="1"/>
  <c r="Y28"/>
  <c r="X28"/>
  <c r="W28"/>
  <c r="V28"/>
  <c r="T28"/>
  <c r="S28"/>
  <c r="R28"/>
  <c r="Q28"/>
  <c r="P28"/>
  <c r="M28"/>
  <c r="L28"/>
  <c r="K28"/>
  <c r="J28"/>
  <c r="I28"/>
  <c r="H28"/>
  <c r="G28"/>
  <c r="F28"/>
  <c r="E28"/>
  <c r="D28"/>
  <c r="B28"/>
  <c r="O28" s="1"/>
  <c r="Y27"/>
  <c r="X27"/>
  <c r="W27"/>
  <c r="V27"/>
  <c r="U27"/>
  <c r="T27"/>
  <c r="S27"/>
  <c r="R27"/>
  <c r="Q27"/>
  <c r="P27"/>
  <c r="M27"/>
  <c r="L27"/>
  <c r="K27"/>
  <c r="J27"/>
  <c r="I27"/>
  <c r="H27"/>
  <c r="G27"/>
  <c r="F27"/>
  <c r="E27"/>
  <c r="D27"/>
  <c r="B27"/>
  <c r="O27" s="1"/>
  <c r="Y26"/>
  <c r="X26"/>
  <c r="W26"/>
  <c r="V26"/>
  <c r="U26"/>
  <c r="T26"/>
  <c r="S26"/>
  <c r="R26"/>
  <c r="Q26"/>
  <c r="P26"/>
  <c r="M26"/>
  <c r="L26"/>
  <c r="K26"/>
  <c r="J26"/>
  <c r="I26"/>
  <c r="H26"/>
  <c r="G26"/>
  <c r="F26"/>
  <c r="E26"/>
  <c r="D26"/>
  <c r="B26"/>
  <c r="O26" s="1"/>
  <c r="Y25"/>
  <c r="X25"/>
  <c r="W25"/>
  <c r="V25"/>
  <c r="U25"/>
  <c r="T25"/>
  <c r="S25"/>
  <c r="R25"/>
  <c r="Q25"/>
  <c r="P25"/>
  <c r="M25"/>
  <c r="L25"/>
  <c r="K25"/>
  <c r="J25"/>
  <c r="I25"/>
  <c r="H25"/>
  <c r="G25"/>
  <c r="F25"/>
  <c r="E25"/>
  <c r="D25"/>
  <c r="B25"/>
  <c r="O25" s="1"/>
  <c r="Y24"/>
  <c r="X24"/>
  <c r="W24"/>
  <c r="V24"/>
  <c r="U24"/>
  <c r="T24"/>
  <c r="S24"/>
  <c r="R24"/>
  <c r="Q24"/>
  <c r="P24"/>
  <c r="M24"/>
  <c r="L24"/>
  <c r="K24"/>
  <c r="J24"/>
  <c r="I24"/>
  <c r="H24"/>
  <c r="G24"/>
  <c r="F24"/>
  <c r="E24"/>
  <c r="D24"/>
  <c r="B24"/>
  <c r="O24" s="1"/>
  <c r="Y23"/>
  <c r="X23"/>
  <c r="W23"/>
  <c r="V23"/>
  <c r="U23"/>
  <c r="T23"/>
  <c r="S23"/>
  <c r="R23"/>
  <c r="Q23"/>
  <c r="P23"/>
  <c r="M23"/>
  <c r="L23"/>
  <c r="K23"/>
  <c r="J23"/>
  <c r="I23"/>
  <c r="H23"/>
  <c r="G23"/>
  <c r="F23"/>
  <c r="E23"/>
  <c r="D23"/>
  <c r="B23"/>
  <c r="O23" s="1"/>
  <c r="Y22"/>
  <c r="X22"/>
  <c r="W22"/>
  <c r="V22"/>
  <c r="U22"/>
  <c r="T22"/>
  <c r="S22"/>
  <c r="R22"/>
  <c r="Q22"/>
  <c r="P22"/>
  <c r="M22"/>
  <c r="L22"/>
  <c r="K22"/>
  <c r="J22"/>
  <c r="I22"/>
  <c r="H22"/>
  <c r="G22"/>
  <c r="F22"/>
  <c r="E22"/>
  <c r="D22"/>
  <c r="B22"/>
  <c r="O22" s="1"/>
  <c r="Y21"/>
  <c r="X21"/>
  <c r="W21"/>
  <c r="V21"/>
  <c r="U21"/>
  <c r="T21"/>
  <c r="S21"/>
  <c r="R21"/>
  <c r="Q21"/>
  <c r="P21"/>
  <c r="M21"/>
  <c r="L21"/>
  <c r="K21"/>
  <c r="J21"/>
  <c r="I21"/>
  <c r="H21"/>
  <c r="G21"/>
  <c r="F21"/>
  <c r="E21"/>
  <c r="D21"/>
  <c r="B21"/>
  <c r="O21" s="1"/>
  <c r="Y20"/>
  <c r="X20"/>
  <c r="W20"/>
  <c r="V20"/>
  <c r="U20"/>
  <c r="T20"/>
  <c r="S20"/>
  <c r="R20"/>
  <c r="Q20"/>
  <c r="P20"/>
  <c r="M20"/>
  <c r="L20"/>
  <c r="K20"/>
  <c r="J20"/>
  <c r="I20"/>
  <c r="H20"/>
  <c r="G20"/>
  <c r="F20"/>
  <c r="E20"/>
  <c r="D20"/>
  <c r="B20"/>
  <c r="O20" s="1"/>
  <c r="Y19"/>
  <c r="X19"/>
  <c r="W19"/>
  <c r="V19"/>
  <c r="U19"/>
  <c r="T19"/>
  <c r="S19"/>
  <c r="R19"/>
  <c r="Q19"/>
  <c r="P19"/>
  <c r="M19"/>
  <c r="L19"/>
  <c r="K19"/>
  <c r="J19"/>
  <c r="I19"/>
  <c r="H19"/>
  <c r="G19"/>
  <c r="F19"/>
  <c r="E19"/>
  <c r="D19"/>
  <c r="B19"/>
  <c r="O19" s="1"/>
  <c r="Y18"/>
  <c r="X18"/>
  <c r="W18"/>
  <c r="V18"/>
  <c r="U18"/>
  <c r="T18"/>
  <c r="S18"/>
  <c r="R18"/>
  <c r="Q18"/>
  <c r="P18"/>
  <c r="M18"/>
  <c r="L18"/>
  <c r="K18"/>
  <c r="J18"/>
  <c r="I18"/>
  <c r="H18"/>
  <c r="G18"/>
  <c r="F18"/>
  <c r="E18"/>
  <c r="D18"/>
  <c r="B18"/>
  <c r="O18" s="1"/>
  <c r="Y17"/>
  <c r="X17"/>
  <c r="W17"/>
  <c r="V17"/>
  <c r="U17"/>
  <c r="T17"/>
  <c r="S17"/>
  <c r="R17"/>
  <c r="Q17"/>
  <c r="P17"/>
  <c r="M17"/>
  <c r="L17"/>
  <c r="K17"/>
  <c r="J17"/>
  <c r="I17"/>
  <c r="H17"/>
  <c r="G17"/>
  <c r="F17"/>
  <c r="E17"/>
  <c r="D17"/>
  <c r="B17"/>
  <c r="O17" s="1"/>
  <c r="Y12"/>
  <c r="X12"/>
  <c r="W12"/>
  <c r="V12"/>
  <c r="U12"/>
  <c r="T12"/>
  <c r="S12"/>
  <c r="R12"/>
  <c r="Q12"/>
  <c r="P12"/>
  <c r="M12"/>
  <c r="L12"/>
  <c r="K12"/>
  <c r="J12"/>
  <c r="I12"/>
  <c r="H12"/>
  <c r="G12"/>
  <c r="F12"/>
  <c r="E12"/>
  <c r="D12"/>
  <c r="Y11"/>
  <c r="X11"/>
  <c r="W11"/>
  <c r="V11"/>
  <c r="U11"/>
  <c r="T11"/>
  <c r="S11"/>
  <c r="R11"/>
  <c r="Q11"/>
  <c r="P11"/>
  <c r="M11"/>
  <c r="L11"/>
  <c r="K11"/>
  <c r="J11"/>
  <c r="I11"/>
  <c r="H11"/>
  <c r="G11"/>
  <c r="F11"/>
  <c r="E11"/>
  <c r="D11"/>
  <c r="B11"/>
  <c r="O11" s="1"/>
  <c r="Y10"/>
  <c r="X10"/>
  <c r="W10"/>
  <c r="V10"/>
  <c r="U10"/>
  <c r="T10"/>
  <c r="S10"/>
  <c r="R10"/>
  <c r="Q10"/>
  <c r="P10"/>
  <c r="M10"/>
  <c r="L10"/>
  <c r="K10"/>
  <c r="J10"/>
  <c r="I10"/>
  <c r="H10"/>
  <c r="G10"/>
  <c r="F10"/>
  <c r="E10"/>
  <c r="D10"/>
  <c r="B10"/>
  <c r="O10" s="1"/>
  <c r="Y9"/>
  <c r="X9"/>
  <c r="W9"/>
  <c r="V9"/>
  <c r="U9"/>
  <c r="T9"/>
  <c r="S9"/>
  <c r="R9"/>
  <c r="Q9"/>
  <c r="P9"/>
  <c r="M9"/>
  <c r="L9"/>
  <c r="K9"/>
  <c r="J9"/>
  <c r="I9"/>
  <c r="H9"/>
  <c r="G9"/>
  <c r="F9"/>
  <c r="E9"/>
  <c r="D9"/>
  <c r="B9"/>
  <c r="O9" s="1"/>
  <c r="Y8"/>
  <c r="X8"/>
  <c r="W8"/>
  <c r="V8"/>
  <c r="U8"/>
  <c r="T8"/>
  <c r="S8"/>
  <c r="R8"/>
  <c r="Q8"/>
  <c r="P8"/>
  <c r="M8"/>
  <c r="L8"/>
  <c r="K8"/>
  <c r="J8"/>
  <c r="I8"/>
  <c r="H8"/>
  <c r="G8"/>
  <c r="F8"/>
  <c r="E8"/>
  <c r="D8"/>
  <c r="B8"/>
  <c r="O8" s="1"/>
  <c r="Y7"/>
  <c r="X7"/>
  <c r="W7"/>
  <c r="V7"/>
  <c r="U7"/>
  <c r="T7"/>
  <c r="S7"/>
  <c r="R7"/>
  <c r="Q7"/>
  <c r="P7"/>
  <c r="M7"/>
  <c r="L7"/>
  <c r="K7"/>
  <c r="J7"/>
  <c r="I7"/>
  <c r="H7"/>
  <c r="G7"/>
  <c r="F7"/>
  <c r="E7"/>
  <c r="D7"/>
  <c r="B7"/>
  <c r="O7" s="1"/>
  <c r="I34" i="11" l="1"/>
  <c r="F34"/>
  <c r="E34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H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F30" i="10"/>
  <c r="G29"/>
  <c r="F29"/>
  <c r="D29"/>
  <c r="C29"/>
  <c r="H28"/>
  <c r="H29" s="1"/>
  <c r="E28"/>
  <c r="I28" s="1"/>
  <c r="H27"/>
  <c r="E27"/>
  <c r="I27" s="1"/>
  <c r="I26"/>
  <c r="H26"/>
  <c r="E26"/>
  <c r="G25"/>
  <c r="G30" s="1"/>
  <c r="F25"/>
  <c r="D25"/>
  <c r="D30" s="1"/>
  <c r="C25"/>
  <c r="C30" s="1"/>
  <c r="E24"/>
  <c r="I24" s="1"/>
  <c r="I23"/>
  <c r="E23"/>
  <c r="E22"/>
  <c r="I22" s="1"/>
  <c r="I21"/>
  <c r="E21"/>
  <c r="H20"/>
  <c r="E20"/>
  <c r="I20" s="1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E8"/>
  <c r="E25" s="1"/>
  <c r="I7"/>
  <c r="H7"/>
  <c r="E7"/>
  <c r="I6"/>
  <c r="E6"/>
  <c r="I5"/>
  <c r="E5"/>
  <c r="I4"/>
  <c r="H4"/>
  <c r="H25" s="1"/>
  <c r="H30" s="1"/>
  <c r="E4"/>
  <c r="H34" i="11" l="1"/>
  <c r="G34"/>
  <c r="E30" i="10"/>
  <c r="I25"/>
  <c r="I30" s="1"/>
  <c r="E29"/>
  <c r="I29" s="1"/>
  <c r="O59" i="9" l="1"/>
  <c r="N59"/>
  <c r="M59"/>
  <c r="L59"/>
  <c r="K59"/>
  <c r="J59"/>
  <c r="I59"/>
  <c r="H59"/>
  <c r="G59"/>
  <c r="F59"/>
  <c r="E59"/>
  <c r="D59"/>
  <c r="J38" i="8" l="1"/>
  <c r="I38"/>
  <c r="H38"/>
  <c r="G38"/>
  <c r="F38"/>
  <c r="E38"/>
  <c r="D38"/>
  <c r="C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L38" s="1"/>
  <c r="K3"/>
  <c r="K38" s="1"/>
  <c r="V33" i="7" l="1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V4"/>
  <c r="U4"/>
  <c r="T4"/>
  <c r="S4"/>
  <c r="S34" s="1"/>
  <c r="R4"/>
  <c r="Q4"/>
  <c r="P4"/>
  <c r="O4"/>
  <c r="N4"/>
  <c r="M4"/>
  <c r="L4"/>
  <c r="K4"/>
  <c r="J4"/>
  <c r="I4"/>
  <c r="H4"/>
  <c r="G4"/>
  <c r="F4"/>
  <c r="E4"/>
  <c r="D4"/>
  <c r="C4"/>
  <c r="B4"/>
  <c r="W50" i="6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49"/>
  <c r="V49"/>
  <c r="V51" s="1"/>
  <c r="U49"/>
  <c r="T49"/>
  <c r="S49"/>
  <c r="R49"/>
  <c r="R51" s="1"/>
  <c r="Q49"/>
  <c r="P49"/>
  <c r="P51" s="1"/>
  <c r="O49"/>
  <c r="N49"/>
  <c r="M49"/>
  <c r="L49"/>
  <c r="L51" s="1"/>
  <c r="K49"/>
  <c r="J49"/>
  <c r="I49"/>
  <c r="H49"/>
  <c r="H51" s="1"/>
  <c r="G49"/>
  <c r="F49"/>
  <c r="E49"/>
  <c r="D49"/>
  <c r="D51" s="1"/>
  <c r="C49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W45"/>
  <c r="V45"/>
  <c r="U45"/>
  <c r="T45"/>
  <c r="S45"/>
  <c r="R45"/>
  <c r="Q45"/>
  <c r="P45"/>
  <c r="O45"/>
  <c r="N45"/>
  <c r="M45"/>
  <c r="M48" s="1"/>
  <c r="L45"/>
  <c r="K45"/>
  <c r="J45"/>
  <c r="I45"/>
  <c r="H45"/>
  <c r="G45"/>
  <c r="F45"/>
  <c r="E45"/>
  <c r="D45"/>
  <c r="C45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W27"/>
  <c r="V27"/>
  <c r="V44" s="1"/>
  <c r="U27"/>
  <c r="T27"/>
  <c r="S27"/>
  <c r="R27"/>
  <c r="R44" s="1"/>
  <c r="Q27"/>
  <c r="P27"/>
  <c r="O27"/>
  <c r="N27"/>
  <c r="M27"/>
  <c r="L27"/>
  <c r="K27"/>
  <c r="J27"/>
  <c r="I27"/>
  <c r="H27"/>
  <c r="H44" s="1"/>
  <c r="G27"/>
  <c r="F27"/>
  <c r="E27"/>
  <c r="D27"/>
  <c r="D44" s="1"/>
  <c r="C27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W5"/>
  <c r="V5"/>
  <c r="U5"/>
  <c r="U26" s="1"/>
  <c r="T5"/>
  <c r="S5"/>
  <c r="R5"/>
  <c r="Q5"/>
  <c r="Q26" s="1"/>
  <c r="P5"/>
  <c r="O5"/>
  <c r="N5"/>
  <c r="M5"/>
  <c r="L5"/>
  <c r="K5"/>
  <c r="J5"/>
  <c r="I5"/>
  <c r="H5"/>
  <c r="G5"/>
  <c r="G26" s="1"/>
  <c r="F5"/>
  <c r="E5"/>
  <c r="D5"/>
  <c r="C5"/>
  <c r="C26" s="1"/>
  <c r="G7" i="5"/>
  <c r="F7"/>
  <c r="E7"/>
  <c r="D7"/>
  <c r="C7"/>
  <c r="B7"/>
  <c r="H7" s="1"/>
  <c r="G6"/>
  <c r="F6"/>
  <c r="E6"/>
  <c r="D6"/>
  <c r="C6"/>
  <c r="B6"/>
  <c r="G5"/>
  <c r="G8" s="1"/>
  <c r="F5"/>
  <c r="F8" s="1"/>
  <c r="E5"/>
  <c r="E8" s="1"/>
  <c r="D5"/>
  <c r="C5"/>
  <c r="C8" s="1"/>
  <c r="B5"/>
  <c r="B8" s="1"/>
  <c r="J34" i="7" l="1"/>
  <c r="N34"/>
  <c r="E34"/>
  <c r="B34"/>
  <c r="F34"/>
  <c r="K34"/>
  <c r="O34"/>
  <c r="P34"/>
  <c r="T34"/>
  <c r="D34"/>
  <c r="H34"/>
  <c r="I34"/>
  <c r="M34"/>
  <c r="R34"/>
  <c r="V34"/>
  <c r="C34"/>
  <c r="G34"/>
  <c r="L34"/>
  <c r="Q34"/>
  <c r="U34"/>
  <c r="L26" i="6"/>
  <c r="L52" s="1"/>
  <c r="P26"/>
  <c r="R48"/>
  <c r="V48"/>
  <c r="C51"/>
  <c r="G51"/>
  <c r="M44"/>
  <c r="D48"/>
  <c r="H48"/>
  <c r="M51"/>
  <c r="Q51"/>
  <c r="U51"/>
  <c r="J44"/>
  <c r="N44"/>
  <c r="S44"/>
  <c r="W44"/>
  <c r="I44"/>
  <c r="E44"/>
  <c r="F26"/>
  <c r="K26"/>
  <c r="O26"/>
  <c r="T26"/>
  <c r="C44"/>
  <c r="G44"/>
  <c r="L44"/>
  <c r="P44"/>
  <c r="Q44"/>
  <c r="U44"/>
  <c r="U52" s="1"/>
  <c r="E48"/>
  <c r="I48"/>
  <c r="J48"/>
  <c r="N48"/>
  <c r="S48"/>
  <c r="W48"/>
  <c r="F44"/>
  <c r="K44"/>
  <c r="O44"/>
  <c r="T44"/>
  <c r="C48"/>
  <c r="G48"/>
  <c r="L48"/>
  <c r="P48"/>
  <c r="Q48"/>
  <c r="U48"/>
  <c r="F51"/>
  <c r="K51"/>
  <c r="O51"/>
  <c r="T51"/>
  <c r="D26"/>
  <c r="D52" s="1"/>
  <c r="H26"/>
  <c r="M26"/>
  <c r="M52" s="1"/>
  <c r="R26"/>
  <c r="R52" s="1"/>
  <c r="V26"/>
  <c r="V52" s="1"/>
  <c r="E26"/>
  <c r="I26"/>
  <c r="J26"/>
  <c r="N26"/>
  <c r="S26"/>
  <c r="W26"/>
  <c r="F48"/>
  <c r="K48"/>
  <c r="O48"/>
  <c r="T48"/>
  <c r="E51"/>
  <c r="I51"/>
  <c r="J51"/>
  <c r="N51"/>
  <c r="S51"/>
  <c r="W51"/>
  <c r="H6" i="5"/>
  <c r="D8"/>
  <c r="H5"/>
  <c r="H8" s="1"/>
  <c r="G52" i="6" l="1"/>
  <c r="J52"/>
  <c r="S52"/>
  <c r="H52"/>
  <c r="Q52"/>
  <c r="C52"/>
  <c r="T52"/>
  <c r="K52"/>
  <c r="F52"/>
  <c r="O52"/>
  <c r="P52"/>
  <c r="W52"/>
  <c r="N52"/>
  <c r="I52"/>
  <c r="E52"/>
  <c r="L33" i="4" l="1"/>
  <c r="M33" s="1"/>
  <c r="K33"/>
  <c r="J33"/>
  <c r="I33"/>
  <c r="H33"/>
  <c r="N33" s="1"/>
  <c r="G33"/>
  <c r="F33"/>
  <c r="E33"/>
  <c r="D33"/>
  <c r="C33"/>
  <c r="L32"/>
  <c r="M32" s="1"/>
  <c r="K32"/>
  <c r="J32"/>
  <c r="I32"/>
  <c r="H32"/>
  <c r="N32" s="1"/>
  <c r="G32"/>
  <c r="F32"/>
  <c r="E32"/>
  <c r="D32"/>
  <c r="C32"/>
  <c r="L31"/>
  <c r="M31" s="1"/>
  <c r="K31"/>
  <c r="J31"/>
  <c r="I31"/>
  <c r="H31"/>
  <c r="N31" s="1"/>
  <c r="G31"/>
  <c r="F31"/>
  <c r="E31"/>
  <c r="D31"/>
  <c r="C31"/>
  <c r="L30"/>
  <c r="M30" s="1"/>
  <c r="K30"/>
  <c r="J30"/>
  <c r="I30"/>
  <c r="H30"/>
  <c r="N30" s="1"/>
  <c r="G30"/>
  <c r="F30"/>
  <c r="E30"/>
  <c r="D30"/>
  <c r="C30"/>
  <c r="L29"/>
  <c r="M29" s="1"/>
  <c r="K29"/>
  <c r="J29"/>
  <c r="I29"/>
  <c r="H29"/>
  <c r="N29" s="1"/>
  <c r="G29"/>
  <c r="F29"/>
  <c r="E29"/>
  <c r="D29"/>
  <c r="C29"/>
  <c r="L28"/>
  <c r="M28" s="1"/>
  <c r="K28"/>
  <c r="J28"/>
  <c r="I28"/>
  <c r="H28"/>
  <c r="N28" s="1"/>
  <c r="G28"/>
  <c r="F28"/>
  <c r="E28"/>
  <c r="D28"/>
  <c r="C28"/>
  <c r="L27"/>
  <c r="M27" s="1"/>
  <c r="K27"/>
  <c r="J27"/>
  <c r="I27"/>
  <c r="H27"/>
  <c r="N27" s="1"/>
  <c r="G27"/>
  <c r="F27"/>
  <c r="E27"/>
  <c r="D27"/>
  <c r="C27"/>
  <c r="L26"/>
  <c r="M26" s="1"/>
  <c r="K26"/>
  <c r="J26"/>
  <c r="I26"/>
  <c r="H26"/>
  <c r="N26" s="1"/>
  <c r="G26"/>
  <c r="F26"/>
  <c r="E26"/>
  <c r="D26"/>
  <c r="C26"/>
  <c r="L25"/>
  <c r="M25" s="1"/>
  <c r="K25"/>
  <c r="J25"/>
  <c r="I25"/>
  <c r="H25"/>
  <c r="N25" s="1"/>
  <c r="G25"/>
  <c r="F25"/>
  <c r="E25"/>
  <c r="D25"/>
  <c r="C25"/>
  <c r="L24"/>
  <c r="M24" s="1"/>
  <c r="K24"/>
  <c r="J24"/>
  <c r="I24"/>
  <c r="H24"/>
  <c r="N24" s="1"/>
  <c r="G24"/>
  <c r="F24"/>
  <c r="E24"/>
  <c r="D24"/>
  <c r="C24"/>
  <c r="L23"/>
  <c r="M23" s="1"/>
  <c r="K23"/>
  <c r="J23"/>
  <c r="I23"/>
  <c r="H23"/>
  <c r="N23" s="1"/>
  <c r="G23"/>
  <c r="F23"/>
  <c r="E23"/>
  <c r="D23"/>
  <c r="C23"/>
  <c r="L22"/>
  <c r="M22" s="1"/>
  <c r="K22"/>
  <c r="J22"/>
  <c r="I22"/>
  <c r="H22"/>
  <c r="N22" s="1"/>
  <c r="G22"/>
  <c r="F22"/>
  <c r="E22"/>
  <c r="D22"/>
  <c r="C22"/>
  <c r="L21"/>
  <c r="M21" s="1"/>
  <c r="K21"/>
  <c r="J21"/>
  <c r="I21"/>
  <c r="H21"/>
  <c r="N21" s="1"/>
  <c r="G21"/>
  <c r="F21"/>
  <c r="E21"/>
  <c r="D21"/>
  <c r="C21"/>
  <c r="L20"/>
  <c r="M20" s="1"/>
  <c r="K20"/>
  <c r="J20"/>
  <c r="I20"/>
  <c r="H20"/>
  <c r="N20" s="1"/>
  <c r="G20"/>
  <c r="F20"/>
  <c r="E20"/>
  <c r="D20"/>
  <c r="C20"/>
  <c r="L19"/>
  <c r="M19" s="1"/>
  <c r="K19"/>
  <c r="J19"/>
  <c r="I19"/>
  <c r="H19"/>
  <c r="N19" s="1"/>
  <c r="G19"/>
  <c r="F19"/>
  <c r="E19"/>
  <c r="D19"/>
  <c r="C19"/>
  <c r="L18"/>
  <c r="M18" s="1"/>
  <c r="K18"/>
  <c r="J18"/>
  <c r="I18"/>
  <c r="H18"/>
  <c r="N18" s="1"/>
  <c r="G18"/>
  <c r="F18"/>
  <c r="E18"/>
  <c r="D18"/>
  <c r="C18"/>
  <c r="L17"/>
  <c r="M17" s="1"/>
  <c r="K17"/>
  <c r="J17"/>
  <c r="I17"/>
  <c r="H17"/>
  <c r="N17" s="1"/>
  <c r="G17"/>
  <c r="F17"/>
  <c r="E17"/>
  <c r="D17"/>
  <c r="C17"/>
  <c r="L16"/>
  <c r="M16" s="1"/>
  <c r="K16"/>
  <c r="J16"/>
  <c r="I16"/>
  <c r="H16"/>
  <c r="N16" s="1"/>
  <c r="G16"/>
  <c r="F16"/>
  <c r="E16"/>
  <c r="D16"/>
  <c r="C16"/>
  <c r="L15"/>
  <c r="M15" s="1"/>
  <c r="K15"/>
  <c r="J15"/>
  <c r="I15"/>
  <c r="H15"/>
  <c r="N15" s="1"/>
  <c r="G15"/>
  <c r="F15"/>
  <c r="E15"/>
  <c r="D15"/>
  <c r="C15"/>
  <c r="L14"/>
  <c r="M14" s="1"/>
  <c r="K14"/>
  <c r="J14"/>
  <c r="I14"/>
  <c r="H14"/>
  <c r="N14" s="1"/>
  <c r="G14"/>
  <c r="F14"/>
  <c r="E14"/>
  <c r="D14"/>
  <c r="C14"/>
  <c r="L13"/>
  <c r="M13" s="1"/>
  <c r="K13"/>
  <c r="J13"/>
  <c r="I13"/>
  <c r="H13"/>
  <c r="N13" s="1"/>
  <c r="G13"/>
  <c r="F13"/>
  <c r="E13"/>
  <c r="D13"/>
  <c r="C13"/>
  <c r="L12"/>
  <c r="M12" s="1"/>
  <c r="K12"/>
  <c r="J12"/>
  <c r="I12"/>
  <c r="H12"/>
  <c r="N12" s="1"/>
  <c r="G12"/>
  <c r="F12"/>
  <c r="E12"/>
  <c r="D12"/>
  <c r="C12"/>
  <c r="L11"/>
  <c r="M11" s="1"/>
  <c r="K11"/>
  <c r="J11"/>
  <c r="I11"/>
  <c r="H11"/>
  <c r="N11" s="1"/>
  <c r="G11"/>
  <c r="F11"/>
  <c r="E11"/>
  <c r="D11"/>
  <c r="C11"/>
  <c r="L10"/>
  <c r="M10" s="1"/>
  <c r="K10"/>
  <c r="J10"/>
  <c r="I10"/>
  <c r="H10"/>
  <c r="N10" s="1"/>
  <c r="G10"/>
  <c r="F10"/>
  <c r="E10"/>
  <c r="D10"/>
  <c r="C10"/>
  <c r="L9"/>
  <c r="M9" s="1"/>
  <c r="K9"/>
  <c r="J9"/>
  <c r="I9"/>
  <c r="H9"/>
  <c r="N9" s="1"/>
  <c r="G9"/>
  <c r="F9"/>
  <c r="E9"/>
  <c r="D9"/>
  <c r="C9"/>
  <c r="L8"/>
  <c r="M8" s="1"/>
  <c r="K8"/>
  <c r="J8"/>
  <c r="I8"/>
  <c r="H8"/>
  <c r="N8" s="1"/>
  <c r="G8"/>
  <c r="F8"/>
  <c r="E8"/>
  <c r="D8"/>
  <c r="C8"/>
  <c r="L7"/>
  <c r="M7" s="1"/>
  <c r="K7"/>
  <c r="J7"/>
  <c r="I7"/>
  <c r="H7"/>
  <c r="N7" s="1"/>
  <c r="G7"/>
  <c r="F7"/>
  <c r="E7"/>
  <c r="D7"/>
  <c r="C7"/>
  <c r="L6"/>
  <c r="M6" s="1"/>
  <c r="K6"/>
  <c r="J6"/>
  <c r="I6"/>
  <c r="H6"/>
  <c r="N6" s="1"/>
  <c r="G6"/>
  <c r="F6"/>
  <c r="E6"/>
  <c r="D6"/>
  <c r="C6"/>
  <c r="L5"/>
  <c r="M5" s="1"/>
  <c r="K5"/>
  <c r="J5"/>
  <c r="I5"/>
  <c r="H5"/>
  <c r="N5" s="1"/>
  <c r="G5"/>
  <c r="F5"/>
  <c r="E5"/>
  <c r="D5"/>
  <c r="C5"/>
  <c r="L4"/>
  <c r="L34" s="1"/>
  <c r="M34" s="1"/>
  <c r="K4"/>
  <c r="K34" s="1"/>
  <c r="J4"/>
  <c r="J34" s="1"/>
  <c r="I4"/>
  <c r="I34" s="1"/>
  <c r="H4"/>
  <c r="H34" s="1"/>
  <c r="N34" s="1"/>
  <c r="G4"/>
  <c r="G34" s="1"/>
  <c r="F4"/>
  <c r="F34" s="1"/>
  <c r="E4"/>
  <c r="E34" s="1"/>
  <c r="D4"/>
  <c r="D34" s="1"/>
  <c r="C4"/>
  <c r="C34" s="1"/>
  <c r="L45" i="3"/>
  <c r="K45"/>
  <c r="J45"/>
  <c r="I45"/>
  <c r="H45"/>
  <c r="G45"/>
  <c r="F45"/>
  <c r="E45"/>
  <c r="D45"/>
  <c r="C45"/>
  <c r="N4" i="4" l="1"/>
  <c r="M4"/>
</calcChain>
</file>

<file path=xl/comments1.xml><?xml version="1.0" encoding="utf-8"?>
<comments xmlns="http://schemas.openxmlformats.org/spreadsheetml/2006/main">
  <authors>
    <author>Author</author>
  </authors>
  <commentList>
    <comment ref="W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4890 FOR OCT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4381 FOR OCT 16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OCT 16 REDUCED 
6202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1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28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28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7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7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3" author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sharedStrings.xml><?xml version="1.0" encoding="utf-8"?>
<sst xmlns="http://schemas.openxmlformats.org/spreadsheetml/2006/main" count="2193" uniqueCount="622">
  <si>
    <t>Statewise-Bankwise Aadhaar Progress of CASA in Karnataka as on 01/12/2017 (figure in lakhs )</t>
  </si>
  <si>
    <t>Bank Name</t>
  </si>
  <si>
    <t>Bank Type</t>
  </si>
  <si>
    <t>Number of operative CASA</t>
  </si>
  <si>
    <t>Number of Aadhaar seeded CASA</t>
  </si>
  <si>
    <t>% of CASA Aadhaar seeding</t>
  </si>
  <si>
    <t>% of CASA Aadhaar seeding (previous week)</t>
  </si>
  <si>
    <t>Number of Authenticated CASA</t>
  </si>
  <si>
    <t>% CASA authentication</t>
  </si>
  <si>
    <t>% CASA authentication (previous week)</t>
  </si>
  <si>
    <t>Airtel Payment Bank</t>
  </si>
  <si>
    <t>PVT</t>
  </si>
  <si>
    <t>Allahabad Bank</t>
  </si>
  <si>
    <t>PSB</t>
  </si>
  <si>
    <t>Andhra Bank</t>
  </si>
  <si>
    <t>Axis Bank Ltd</t>
  </si>
  <si>
    <t>Bandhan Bank</t>
  </si>
  <si>
    <t>Bank of Baroda</t>
  </si>
  <si>
    <t>Bank of India</t>
  </si>
  <si>
    <t>Bank of Maharashtra</t>
  </si>
  <si>
    <t>Canara Bank</t>
  </si>
  <si>
    <t>RRB</t>
  </si>
  <si>
    <t>Catholic Syrian Bank Ltd</t>
  </si>
  <si>
    <t>Central Bank of India</t>
  </si>
  <si>
    <t>City Union Bank Ltd</t>
  </si>
  <si>
    <t>Corporation Bank</t>
  </si>
  <si>
    <t>DCB Bank Limited</t>
  </si>
  <si>
    <t>Dena Bank</t>
  </si>
  <si>
    <t>Dhanalakshmi Bank Ltd</t>
  </si>
  <si>
    <t>Federal Bank Ltd</t>
  </si>
  <si>
    <t>HDFC Bank Ltd</t>
  </si>
  <si>
    <t>ICICI Bank Ltd</t>
  </si>
  <si>
    <t>IDBI Bank Ltd.</t>
  </si>
  <si>
    <t>IDFC Bank Ltd.</t>
  </si>
  <si>
    <t>Indian Bank</t>
  </si>
  <si>
    <t>Indian Overseas Bank</t>
  </si>
  <si>
    <t>IndusInd Bank Ltd</t>
  </si>
  <si>
    <t>Jammu &amp; Kashmir Bank Ltd</t>
  </si>
  <si>
    <t>Karnataka Bank Ltd</t>
  </si>
  <si>
    <t>Karur Vysya Bank</t>
  </si>
  <si>
    <t>Kotak Mahindra Bank Ltd</t>
  </si>
  <si>
    <t>Lakshmi Vilas Bank Ltd</t>
  </si>
  <si>
    <t>Oriental Bank of Commerce</t>
  </si>
  <si>
    <t>Punjab &amp; Sind Bank</t>
  </si>
  <si>
    <t>Punjab National Bank</t>
  </si>
  <si>
    <t>RBL Bank Ltd</t>
  </si>
  <si>
    <t>South Indian Bank Ltd</t>
  </si>
  <si>
    <t>State Bank of India</t>
  </si>
  <si>
    <t>Syndicate Bank</t>
  </si>
  <si>
    <t>Tamilnadu Mercantile Bank Ltd</t>
  </si>
  <si>
    <t>UCO Bank</t>
  </si>
  <si>
    <t>Union Bank of India</t>
  </si>
  <si>
    <t>United Bank of India</t>
  </si>
  <si>
    <t>Vijaya Bank</t>
  </si>
  <si>
    <t>Yes Bank Ltd</t>
  </si>
  <si>
    <t>Total</t>
  </si>
  <si>
    <t>Statewise-Bankwise Mobile Progress of CASA in Karnataka as on 01/12/2017 (figure in lakhs )</t>
  </si>
  <si>
    <t>No. of operative savings a/c</t>
  </si>
  <si>
    <t>No. of operative savings a/c seeded with Mobile</t>
  </si>
  <si>
    <t>No. of operative savings a/c not having Mobile</t>
  </si>
  <si>
    <t>% Mobile Seeding</t>
  </si>
  <si>
    <t>% Mobile Seeding (previous week)</t>
  </si>
  <si>
    <t>TOTAL</t>
  </si>
  <si>
    <t>SLBC KARNATAKA</t>
  </si>
  <si>
    <t xml:space="preserve">            BANKWISE  DATA FOR KARNTAKA  STATE :PROGRESS REPORT UNDER PMJDY ACCOUNTS OPENED (CUMULATIVE DATA) - UPTO 30.11.2017              </t>
  </si>
  <si>
    <t>SR.NO.</t>
  </si>
  <si>
    <t>NAME OF THE BANK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</si>
  <si>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</si>
  <si>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</si>
  <si>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</si>
  <si>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</si>
  <si>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</si>
  <si>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</si>
  <si>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</si>
  <si>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</si>
  <si>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</si>
  <si>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No. Of Rupay 
Card 
Activated</t>
  </si>
  <si>
    <t>S.Bk.of India</t>
  </si>
  <si>
    <t>Bank of Maharastra</t>
  </si>
  <si>
    <t>Central Bk.of India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</si>
  <si>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</si>
  <si>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</si>
  <si>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</si>
  <si>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</si>
  <si>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</si>
  <si>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</si>
  <si>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IDBI Bank Limited</t>
  </si>
  <si>
    <t>Karnataka Bk.Ltd</t>
  </si>
  <si>
    <t>Catholic Syrian Bank</t>
  </si>
  <si>
    <t>City Union Bk.</t>
  </si>
  <si>
    <t>Dhanalakshmi Bk.</t>
  </si>
  <si>
    <t>Federal Bank Ltd..</t>
  </si>
  <si>
    <t>J &amp; K Bank Ltd.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</si>
  <si>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</si>
  <si>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</si>
  <si>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</si>
  <si>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</si>
  <si>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</si>
  <si>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</si>
  <si>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</si>
  <si>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</si>
  <si>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Kotak Mahendra Bank</t>
  </si>
  <si>
    <t>YES Bank</t>
  </si>
  <si>
    <t>Kavery Grameena Bank</t>
  </si>
  <si>
    <t>Pragathi Krishna Gr.Bank</t>
  </si>
  <si>
    <t>Karnataka Vikas Gr. Bank</t>
  </si>
  <si>
    <t xml:space="preserve">            DISTRICTWISE  DATA FOR KARNTAKA  STATE :PROGRESS REPORT UNDER PMJDY ACCOUNTS OPENED (CUMULATIVE DATA) -  UPTO 30.11.2017                                </t>
  </si>
  <si>
    <t>NAME OF THE DISTRICT</t>
  </si>
  <si>
    <t>No. of Rupay 
Cards 
Activated</t>
  </si>
  <si>
    <t>% Rupay card activated</t>
  </si>
  <si>
    <t>%Aadhar seeded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</si>
  <si>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</si>
  <si>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</si>
  <si>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</si>
  <si>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</si>
  <si>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</si>
  <si>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</si>
  <si>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</si>
  <si>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</si>
  <si>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</si>
  <si>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</si>
  <si>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</si>
  <si>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</si>
  <si>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</si>
  <si>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</si>
  <si>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</si>
  <si>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</si>
  <si>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</si>
  <si>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</si>
  <si>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</si>
  <si>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</si>
  <si>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</si>
  <si>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</si>
  <si>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</si>
  <si>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</si>
  <si>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</si>
  <si>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</si>
  <si>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</si>
  <si>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</si>
  <si>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</si>
  <si>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</si>
  <si>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SLBC Karnataka</t>
  </si>
  <si>
    <t xml:space="preserve"> Progress under PMJJBY, PMSBY &amp; APY   
as on 31.10.2017</t>
  </si>
  <si>
    <t>All Banks ( IncludingPSBs,Pvt Sect Banks, RRBs  &amp; Coop Banks)                                                         (Figures in Lakhs)</t>
  </si>
  <si>
    <t xml:space="preserve">Scheme </t>
  </si>
  <si>
    <t>Number of policy  holders  as on 31.10.2017( in Lakhs)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</si>
  <si>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</si>
  <si>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</si>
  <si>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</si>
  <si>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</si>
  <si>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</si>
  <si>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</si>
  <si>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PMJJBY</t>
  </si>
  <si>
    <t>PMSBY</t>
  </si>
  <si>
    <t xml:space="preserve">APY </t>
  </si>
  <si>
    <t xml:space="preserve">Total </t>
  </si>
  <si>
    <t xml:space="preserve">SLBC KARNATAKA </t>
  </si>
  <si>
    <t>AS ON 31.10.2017</t>
  </si>
  <si>
    <t>PRADHAN MANTRI JEEVAN JYOTI BIMA YOJANA (PMJJBY)</t>
  </si>
  <si>
    <t>PRADHAN MANTRI SURAKSHA BIMA YOJANA (PMSBY)</t>
  </si>
  <si>
    <t>ATAL PENSION  YOJANA (APY)</t>
  </si>
  <si>
    <t>Sl.No.</t>
  </si>
  <si>
    <t>Name of the Bank</t>
  </si>
  <si>
    <t>Number of policy  holders  as on  31.10.2017</t>
  </si>
  <si>
    <t>Number of policy  holders  as on 31.10.2017</t>
  </si>
  <si>
    <t>Number of Account holders  enrolled , so far</t>
  </si>
  <si>
    <t>Andhrabank</t>
  </si>
  <si>
    <t xml:space="preserve">Indian Bank </t>
  </si>
  <si>
    <t>Punjab and Synd Bank</t>
  </si>
  <si>
    <t>Union Bank Of India</t>
  </si>
  <si>
    <t>IDBI Bank</t>
  </si>
  <si>
    <t>Total for PSBs</t>
  </si>
  <si>
    <t>Kotak Mahindra Bank</t>
  </si>
  <si>
    <t>Cathelic Syrian Bank Ltd.</t>
  </si>
  <si>
    <t>Dhanalaxmi Bank Ltd.</t>
  </si>
  <si>
    <t>Federal Bank Ltd.</t>
  </si>
  <si>
    <t>J &amp; K Bank Ltd</t>
  </si>
  <si>
    <t>Karur Vysya Bank Ltd.</t>
  </si>
  <si>
    <t xml:space="preserve">Ratnakar Bank Ltd </t>
  </si>
  <si>
    <t>Tamil Nadu Merchantile Bank Ltd.</t>
  </si>
  <si>
    <t>IndusInd Bank</t>
  </si>
  <si>
    <t xml:space="preserve">Axis Bank Ltd </t>
  </si>
  <si>
    <t>YES Bank ltd</t>
  </si>
  <si>
    <t>Total for Private sector Banks</t>
  </si>
  <si>
    <t xml:space="preserve">Kavery Grameena Bank </t>
  </si>
  <si>
    <t>Pra.Kri.Gr.Bank</t>
  </si>
  <si>
    <t>Karnataka Vikas Grameena Bank</t>
  </si>
  <si>
    <t>Total for RRBs</t>
  </si>
  <si>
    <t>K.S.Coop Apex Bank</t>
  </si>
  <si>
    <t>DCC BANKS</t>
  </si>
  <si>
    <t>Total Co-Op Banks</t>
  </si>
  <si>
    <t>All banks-Total</t>
  </si>
  <si>
    <t>SLBC 
KARNATAKA</t>
  </si>
  <si>
    <t>PRADHAN MANTRI JEEVAN JYOTI BIMA YOJANA (PMJJBY) status as on 31.10.2017</t>
  </si>
  <si>
    <t>PRADHAN MANTRI SURAKSHA BIMA YOJANA (PMSBY) status as on 31.10.2017</t>
  </si>
  <si>
    <t>ATAL PENSION  YOJANA (APY)  status as on 31.10.2017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</si>
  <si>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</si>
  <si>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</si>
  <si>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</si>
  <si>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</si>
  <si>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</si>
  <si>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</si>
  <si>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</si>
  <si>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 xml:space="preserve">Bagalkot  </t>
  </si>
  <si>
    <t xml:space="preserve">Bangalore Rural </t>
  </si>
  <si>
    <t xml:space="preserve">Bangalore </t>
  </si>
  <si>
    <t xml:space="preserve">Belgaum </t>
  </si>
  <si>
    <t xml:space="preserve">Bellary </t>
  </si>
  <si>
    <t xml:space="preserve">Bidar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</si>
  <si>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</si>
  <si>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</si>
  <si>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</si>
  <si>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</si>
  <si>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</si>
  <si>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</si>
  <si>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</si>
  <si>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</si>
  <si>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</si>
  <si>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Gulbarga </t>
  </si>
  <si>
    <t xml:space="preserve">Hassan </t>
  </si>
  <si>
    <t xml:space="preserve">Haveri </t>
  </si>
  <si>
    <t xml:space="preserve">Kodagu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</si>
  <si>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</si>
  <si>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</si>
  <si>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</si>
  <si>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</si>
  <si>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</si>
  <si>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</si>
  <si>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</si>
  <si>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</si>
  <si>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</si>
  <si>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</si>
  <si>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</si>
  <si>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Suraksha Schemes :Claims related information as on 31.10.2017</t>
  </si>
  <si>
    <t xml:space="preserve">No. of claims under PMSBY received by the Bank branch </t>
  </si>
  <si>
    <t xml:space="preserve">No. of claims under PMJJBY received by the Bank branch </t>
  </si>
  <si>
    <t xml:space="preserve">No. of claims under PMSBY PENDING  at the Bank branch </t>
  </si>
  <si>
    <t xml:space="preserve">No. of claims pending under PMJJBY at the Bank branch </t>
  </si>
  <si>
    <t xml:space="preserve">No. of claims settled under PMSBY by the insurance company </t>
  </si>
  <si>
    <t xml:space="preserve">No. of claims settled under PMJJBY by the insurance company </t>
  </si>
  <si>
    <t xml:space="preserve">No. of claims rejected under PMSBY by the insurance company </t>
  </si>
  <si>
    <t xml:space="preserve">No. of claims rejected under PMJJBY by the insurance company </t>
  </si>
  <si>
    <t xml:space="preserve">No. of claims PENDING WITH insurance comp under PMSBY by the insurance company </t>
  </si>
  <si>
    <t xml:space="preserve">No. of claims PENDING WITH insurance comp under PMJJBY by the insurance company </t>
  </si>
  <si>
    <t>StateBank of India</t>
  </si>
  <si>
    <t>Kavery Gr.Bank</t>
  </si>
  <si>
    <t>Pragathi Kr.Gramin Bank</t>
  </si>
  <si>
    <t>Karnataka Vik Gr.Bank</t>
  </si>
  <si>
    <t>Bank Of India</t>
  </si>
  <si>
    <t>Lakshmi Vilas Bank Ltd.</t>
  </si>
  <si>
    <t>Kotak Mahindra Bank  Ltd.</t>
  </si>
  <si>
    <t>IDBI BANK LTD</t>
  </si>
  <si>
    <t>ICICI BANK LTD</t>
  </si>
  <si>
    <t>HDFC BANK LTD</t>
  </si>
  <si>
    <t>UNITED baNK OF  INDIA</t>
  </si>
  <si>
    <t>Central bank of India</t>
  </si>
  <si>
    <t>Ratnakar Bank Ltd.</t>
  </si>
  <si>
    <t xml:space="preserve">Andhra Bank </t>
  </si>
  <si>
    <t>Karnataka State Coop Apex bank</t>
  </si>
  <si>
    <t>Axis Bank</t>
  </si>
  <si>
    <t>OBC</t>
  </si>
  <si>
    <t>Tamilnadu Merchantile Bank</t>
  </si>
  <si>
    <t>South Indian Bank</t>
  </si>
  <si>
    <t>City Union Bank Ltd.</t>
  </si>
  <si>
    <t>Financial Year :</t>
  </si>
  <si>
    <t>2017-2018</t>
  </si>
  <si>
    <t>MUDRA DATA  AS ON 8/12/2017</t>
  </si>
  <si>
    <t>[Amount Rs. in Crore]</t>
  </si>
  <si>
    <t>Sr No</t>
  </si>
  <si>
    <t>Bank Type Name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</si>
  <si>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</si>
  <si>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</si>
  <si>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</si>
  <si>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</si>
  <si>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</si>
  <si>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</si>
  <si>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</si>
  <si>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Sanction Amt</t>
  </si>
  <si>
    <t>Disbursement Amt</t>
  </si>
  <si>
    <t>SBI and Associates</t>
  </si>
  <si>
    <t>Public Sector Commercial Banks</t>
  </si>
  <si>
    <t>Private Sector Commercial Banks</t>
  </si>
  <si>
    <t>Federal Bank</t>
  </si>
  <si>
    <t>Jammu &amp; Kashmir Bank</t>
  </si>
  <si>
    <t>Karnataka Bank</t>
  </si>
  <si>
    <t>Lakshmi Vilas Bank</t>
  </si>
  <si>
    <t>ICICI Bank</t>
  </si>
  <si>
    <t>Yes Bank</t>
  </si>
  <si>
    <t>HDFC Bank</t>
  </si>
  <si>
    <t>DCB Bank</t>
  </si>
  <si>
    <t>IDFC Bank Limited</t>
  </si>
  <si>
    <t>Foreign Banks</t>
  </si>
  <si>
    <t>Citibank</t>
  </si>
  <si>
    <t>Standard Chartered Bank</t>
  </si>
  <si>
    <t>Regional Rural Banks</t>
  </si>
  <si>
    <t>Kaveri Grameena Bank</t>
  </si>
  <si>
    <t>Pragathi Krishna Gramin Bank</t>
  </si>
  <si>
    <t>Grand Total</t>
  </si>
  <si>
    <t>RBI DIRECTIVES: ROADMAP FOR THE VILLAGES HAVING POPULATION ABOVE 5000 TO BE COVERED BY DEC- 2017
(STATUS AS ON  31.12.2017)</t>
  </si>
  <si>
    <t>No of Villages with 5000 or above population (as per 2011 census)
 [A]^</t>
  </si>
  <si>
    <t>No of villages covered by Bank branch {out of [A]}
[B]</t>
  </si>
  <si>
    <t>No. of villages to be covered</t>
  </si>
  <si>
    <t>Status  of  coverage as on 31.12.2017</t>
  </si>
  <si>
    <t xml:space="preserve">TO BE COVERED </t>
  </si>
  <si>
    <t>Through BRICK &amp; Mortar  Branches</t>
  </si>
  <si>
    <t>Through Ultra Small Branches</t>
  </si>
  <si>
    <t>TOTAL
 COVERAGE</t>
  </si>
  <si>
    <t>KOTAK MAH  Bank  Ltd</t>
  </si>
  <si>
    <t xml:space="preserve">Commercial Banks-Sub Total </t>
  </si>
  <si>
    <t xml:space="preserve">Pragathi Kri  Grameena Bank
</t>
  </si>
  <si>
    <t>RRBs-Sub Total</t>
  </si>
  <si>
    <t>Date :25/08/2016                                                Asst.General Manager</t>
  </si>
  <si>
    <t>RBI DIRECTIVES: ROADMAP FOR THE VILLAGES HAVING 
POPULATION ABOVE 5000 TO BE
COVERED BY DEC 2017 (Status as on Dec 2017)</t>
  </si>
  <si>
    <t>District Name</t>
  </si>
  <si>
    <t>No of villages covered by Bank branches already {out of [A]}
[B]</t>
  </si>
  <si>
    <t>No. of villages to be covered  (Target Viilages)</t>
  </si>
  <si>
    <t>Status  of  coverage as on Dec 2017</t>
  </si>
  <si>
    <t>Through
Brick and mortar Branches</t>
  </si>
  <si>
    <t xml:space="preserve">  To be
 covered</t>
  </si>
  <si>
    <t xml:space="preserve">                                                                                                                          </t>
  </si>
  <si>
    <t>STAND UP INDIA PROGRESS 2017-18 (As on 05.12.2017)</t>
  </si>
  <si>
    <t>Bank</t>
  </si>
  <si>
    <t>SC</t>
  </si>
  <si>
    <t>ST</t>
  </si>
  <si>
    <t>Women (General)</t>
  </si>
  <si>
    <t>Sanctioned Amt</t>
  </si>
  <si>
    <t>Private Sector Banks</t>
  </si>
  <si>
    <t>Public Sector Banks</t>
  </si>
  <si>
    <t>Punjab and Sind Bank</t>
  </si>
  <si>
    <t>RRB Karnataka Vikas GB</t>
  </si>
  <si>
    <t>RRB Kaveri GB</t>
  </si>
  <si>
    <t>AGENDA</t>
  </si>
  <si>
    <t xml:space="preserve">ANNEXURE </t>
  </si>
  <si>
    <t xml:space="preserve">    BANKING DATA - NUMBER OF BANK BRANCHES &amp; LEVEL OF DEPOSITS  AS AT  SEPT 2017 (Amount in lakhs)</t>
  </si>
  <si>
    <t>BANKING DATA - LEVEL OF BANK ADVANCES &amp; CREDIT DEPOSIT RATIO AS AT  SEPT 2017 (Amount in lakhs)</t>
  </si>
  <si>
    <t>Sl.</t>
  </si>
  <si>
    <t>Name of Bank</t>
  </si>
  <si>
    <t>BRANCHES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</si>
  <si>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</si>
  <si>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</si>
  <si>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</si>
  <si>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</si>
  <si>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</si>
  <si>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</si>
  <si>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</si>
  <si>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</si>
  <si>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</si>
  <si>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SEPT 2017 (Amount in lakhs)</t>
  </si>
  <si>
    <t>AS AT   SEPT 2017 (Amount in lakhs)</t>
  </si>
  <si>
    <t>(A)</t>
  </si>
  <si>
    <t>Major Banks</t>
  </si>
  <si>
    <t>Rural</t>
  </si>
  <si>
    <t>S.Urban</t>
  </si>
  <si>
    <t>Urban</t>
  </si>
  <si>
    <t xml:space="preserve">  Total (A)</t>
  </si>
  <si>
    <t>(B)Oth.Nationalised Bks</t>
  </si>
  <si>
    <t>Total (B)</t>
  </si>
  <si>
    <t xml:space="preserve">AGENDA </t>
  </si>
  <si>
    <t>NUMBER OF BRANCHES</t>
  </si>
  <si>
    <t>(C)</t>
  </si>
  <si>
    <t>Other Comm.Banks</t>
  </si>
  <si>
    <t>Total(C)</t>
  </si>
  <si>
    <t>(D)</t>
  </si>
  <si>
    <t xml:space="preserve">  R R B 's</t>
  </si>
  <si>
    <t xml:space="preserve">  Total (D)</t>
  </si>
  <si>
    <t>Total (Comm.Banks) A+B+C</t>
  </si>
  <si>
    <t>Total of Comm Banks and RRBs</t>
  </si>
  <si>
    <t>(E)</t>
  </si>
  <si>
    <t>Co-Op Sector</t>
  </si>
  <si>
    <t>Total (E)</t>
  </si>
  <si>
    <t>(F)</t>
  </si>
  <si>
    <t>TOTAL (F)</t>
  </si>
  <si>
    <t>ANNEXURE</t>
  </si>
  <si>
    <t>BANKING DATA - LEVEL OF PRIORITY SECTOR ADVANCES AS AT  30.9.2017 (Amount in lakhs)</t>
  </si>
  <si>
    <t>AGRICULTURE</t>
  </si>
  <si>
    <t>Micro, Small and 
Medium Enterprises</t>
  </si>
  <si>
    <t>Export Credit</t>
  </si>
  <si>
    <t>EDUCATION</t>
  </si>
  <si>
    <t>HOUSING</t>
  </si>
  <si>
    <t>Social Infrastructure</t>
  </si>
  <si>
    <t>Renewable Energy</t>
  </si>
  <si>
    <t>OTHERS</t>
  </si>
  <si>
    <t>Loans to Weaker Sections
 under Priority Sector</t>
  </si>
  <si>
    <t>No.A/cs</t>
  </si>
  <si>
    <t>Amt.O/s</t>
  </si>
  <si>
    <t>( C )</t>
  </si>
  <si>
    <t>J and K Bank Ltd</t>
  </si>
  <si>
    <t>YES BANK Ltd.</t>
  </si>
  <si>
    <t>Pragathi Krishna  Grameena Bank</t>
  </si>
  <si>
    <t xml:space="preserve"> Total  of  Comm Bks+RRBs</t>
  </si>
  <si>
    <t>KSCARD Bk.Ltd</t>
  </si>
  <si>
    <t xml:space="preserve">K.S.Coop Apex Bank ltd </t>
  </si>
  <si>
    <t>Indl.Co.Op.Bank ltd.</t>
  </si>
  <si>
    <t>KSFC</t>
  </si>
  <si>
    <t>BANKWISE DATA ON OUTSTANDINGS UNDER PSA AS AT  SEPT 2017 (Amount in lakhs)</t>
  </si>
  <si>
    <t>SF/MF</t>
  </si>
  <si>
    <t>SC/ST</t>
  </si>
  <si>
    <t>D R I</t>
  </si>
  <si>
    <t xml:space="preserve"> Total  COMM BKS+RRBs(A+B+C+D)</t>
  </si>
  <si>
    <t>GRAND TOTAL</t>
  </si>
  <si>
    <t xml:space="preserve">ANNEXURE  </t>
  </si>
  <si>
    <t>BANKWISE DATA ON DISBURSEMENTS (ACP)UNDER PRIORITY SECTOR ADVANCES AS AT 30.9.2017 (Amount in lakhs)</t>
  </si>
  <si>
    <t>Sl..No</t>
  </si>
  <si>
    <t>TOTAL PRIORITY</t>
  </si>
  <si>
    <t>TARGET</t>
  </si>
  <si>
    <t>Disbursements (Amount)</t>
  </si>
  <si>
    <t>During the Qtr</t>
  </si>
  <si>
    <t>Cumulative from 1st April</t>
  </si>
  <si>
    <t xml:space="preserve"> (B)</t>
  </si>
  <si>
    <t>Oth.Nationalised Bks</t>
  </si>
  <si>
    <t>BANKWISE DATA ON DISBURSEMENTS UNDER PRIORITY SECTOR ADVANCES AS AT 30.9.2017 (Amount in lakhs)</t>
  </si>
  <si>
    <t>MSE</t>
  </si>
  <si>
    <t>Grand Total (A+B+C+D)</t>
  </si>
  <si>
    <t xml:space="preserve">AGENDA 13                ANNEXURE </t>
  </si>
  <si>
    <t>BANKWISE DATA ON CROP LOAN/ KCC DATA AS AT  SEPT 2017 (Amount in lakhs)</t>
  </si>
  <si>
    <t>During the year from 1st April</t>
  </si>
  <si>
    <t>Outstanding as at the end of the Qtr</t>
  </si>
  <si>
    <t>Target
 (AMT)</t>
  </si>
  <si>
    <t>for</t>
  </si>
  <si>
    <t>Cards</t>
  </si>
  <si>
    <t>Amount</t>
  </si>
  <si>
    <t>2017-18</t>
  </si>
  <si>
    <t>Issued</t>
  </si>
  <si>
    <t>Sanctd.</t>
  </si>
  <si>
    <t>TOTAL (A+B+C+D+E+F)</t>
  </si>
  <si>
    <t>BANKWISE/RELIGION WISE DISBURSEMENTS AND TOTAL OUTSTANDINGS  TO MINORITIES DURING THE QTR. ENDED   SEPT 2017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</si>
  <si>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</si>
  <si>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</si>
  <si>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</si>
  <si>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</si>
  <si>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</si>
  <si>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</si>
  <si>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</si>
  <si>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</si>
  <si>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</si>
  <si>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>BANKWISE/RELIGION WISE DISBURSEMENTS AND TOTAL OUTSTANDINGS  TO MINORITIES DURING THE QTR. ENDED  SEPT 2017 (Amount in lakhs)</t>
  </si>
  <si>
    <t>Kar Ind Coop Bank Ltd</t>
  </si>
  <si>
    <t>BANKWISE DISBURSEMENTS AND  O/S ADVANCES TO WOMEN, EX-SERVICEMEN &amp; EXPORT AS AT  SEPT 2017 (Amount in lakhs)</t>
  </si>
  <si>
    <t xml:space="preserve">     W O M E N</t>
  </si>
  <si>
    <t>EX-SERVICEMEN</t>
  </si>
  <si>
    <t>EXPORT</t>
  </si>
  <si>
    <t>Outstanding as at the end of Reporting Quarter</t>
  </si>
  <si>
    <t>NPA LEVEL OF PMEGP AS ON 30.9.2017   ( amt in lakhs)</t>
  </si>
  <si>
    <t>BALANCE OUTSTANDING AS AT THE END OF THE REPORTING QUARTER</t>
  </si>
  <si>
    <t>Npa Level</t>
  </si>
  <si>
    <t>% NPA to Total Advances.</t>
  </si>
  <si>
    <t>AMOUNT</t>
  </si>
  <si>
    <t>%</t>
  </si>
  <si>
    <t>A</t>
  </si>
  <si>
    <t>KVIC</t>
  </si>
  <si>
    <t>KVIB</t>
  </si>
  <si>
    <t>DIC</t>
  </si>
  <si>
    <t>C</t>
  </si>
  <si>
    <t>Total (C)</t>
  </si>
  <si>
    <t>D</t>
  </si>
  <si>
    <t>Grand Total(A+B+C+D)</t>
  </si>
  <si>
    <t>Total (Comm.Banks)</t>
  </si>
  <si>
    <t>E</t>
  </si>
  <si>
    <t>TOTAL(F)</t>
  </si>
  <si>
    <t xml:space="preserve">                                                                                          Amount in lakhs</t>
  </si>
  <si>
    <t>NON-PERFORMING ASSETS - POSITION AS ON  SEPT 2017</t>
  </si>
  <si>
    <t>TOTAL NPAs OF WHICH UNDER</t>
  </si>
  <si>
    <t xml:space="preserve">Sl.No </t>
  </si>
  <si>
    <t>TOTAL NPAs</t>
  </si>
  <si>
    <t>MICRO SMALL &amp; MEDIUM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</si>
  <si>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</si>
  <si>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</si>
  <si>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</si>
  <si>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</si>
  <si>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</si>
  <si>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</si>
  <si>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</si>
  <si>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</si>
  <si>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</si>
  <si>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Private Banks</t>
  </si>
  <si>
    <t>Co-Operative Sector</t>
  </si>
  <si>
    <t>OTHER BANKS</t>
  </si>
  <si>
    <t>% of NPA</t>
  </si>
  <si>
    <t xml:space="preserve">                                   Amount in lakhs</t>
  </si>
  <si>
    <t>BANKWISE RECOVERY PERFORMANCE AS AT   SEPT 2017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</si>
  <si>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</si>
  <si>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</si>
  <si>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</si>
  <si>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</si>
  <si>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</si>
  <si>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TOTAL OF ALLBANKS</t>
  </si>
  <si>
    <t>F</t>
  </si>
  <si>
    <t>BANKWISE &amp; AGE-WISE  APPLICATIONS PENDING UNDER R R ACT AS AT   SEPT 2017</t>
  </si>
  <si>
    <t>UPTO 1 YR</t>
  </si>
  <si>
    <t>1 TO 3 YRS.</t>
  </si>
  <si>
    <t>3 YRS &amp; ABOVE</t>
  </si>
  <si>
    <t>ANNEXURE-</t>
  </si>
  <si>
    <t>LBS- MIS-I</t>
  </si>
  <si>
    <t>Statement showing Targets of Annual Credit Plans ( ACP)  for the year 2017-18</t>
  </si>
  <si>
    <t>No. in actuals , Amount in Rs Lakh</t>
  </si>
  <si>
    <t>Name of the State/Union Territory: KARNATAKA</t>
  </si>
  <si>
    <t>TOTAL FOR THE STATE</t>
  </si>
  <si>
    <t xml:space="preserve">Sr. No </t>
  </si>
  <si>
    <t>Categories</t>
  </si>
  <si>
    <t>Yearly Targets under ACP</t>
  </si>
  <si>
    <t xml:space="preserve">Number </t>
  </si>
  <si>
    <t>Priority Sector</t>
  </si>
  <si>
    <t>1A</t>
  </si>
  <si>
    <t>Agriculture = 1A(i)+1A(ii)+1A(iii)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</si>
  <si>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</si>
  <si>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</si>
  <si>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</si>
  <si>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</si>
  <si>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</si>
  <si>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</si>
  <si>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</si>
  <si>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</si>
  <si>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</si>
  <si>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 up to Rs. 5 crores)</t>
  </si>
  <si>
    <t>1B(ii)</t>
  </si>
  <si>
    <t>Small Enterprises (Manufacturing + Service advances up to Rs. 5 crores)</t>
  </si>
  <si>
    <t>1B(iii)</t>
  </si>
  <si>
    <t>Medium Enterprises (Manufacturing + Service advances up to Rs. 10 crores)</t>
  </si>
  <si>
    <t>1B(iv)</t>
  </si>
  <si>
    <t>Khadi and Village Industries</t>
  </si>
  <si>
    <t>1B(v)</t>
  </si>
  <si>
    <t>Others under MSMEs</t>
  </si>
  <si>
    <t>1C</t>
  </si>
  <si>
    <t>1D</t>
  </si>
  <si>
    <t>Education</t>
  </si>
  <si>
    <t>1E</t>
  </si>
  <si>
    <t xml:space="preserve">Housing </t>
  </si>
  <si>
    <t>1F</t>
  </si>
  <si>
    <t>1G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</si>
  <si>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</si>
  <si>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</si>
  <si>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</si>
  <si>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</si>
  <si>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</si>
  <si>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</si>
  <si>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</si>
  <si>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</si>
  <si>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Micro, Small and Medium Enterprise (Service) = 4B(i)+4B(ii)+4B(iii)</t>
  </si>
  <si>
    <t>4B(i)</t>
  </si>
  <si>
    <t>Micro Enterprises (Service) (advances above Rs 5 Crore)</t>
  </si>
  <si>
    <t>4B(ii)</t>
  </si>
  <si>
    <t>Small Enterprises (Service) (advances above Rs 5 Crore)</t>
  </si>
  <si>
    <t>4B(iii)</t>
  </si>
  <si>
    <t>Medium Enterprises (Service) (advances above Rs 10 Crore)</t>
  </si>
  <si>
    <t>4C</t>
  </si>
  <si>
    <t>4D</t>
  </si>
  <si>
    <t>Housing</t>
  </si>
  <si>
    <t>4E</t>
  </si>
  <si>
    <t>Personal Loans under Non-Priority Sector</t>
  </si>
  <si>
    <t>4F</t>
  </si>
  <si>
    <t>Sub-total = 4A+4B+4C+4D+4E+4F</t>
  </si>
  <si>
    <t>Total=2+5</t>
  </si>
  <si>
    <t>LBS-MIS-II</t>
  </si>
  <si>
    <t>PUBLIC SECTOR BANKS</t>
  </si>
  <si>
    <t>Sector</t>
  </si>
  <si>
    <t>Disbursements upto the end of current quarter</t>
  </si>
  <si>
    <t xml:space="preserve">Outstanding upto the end of current quarter </t>
  </si>
  <si>
    <t>Number</t>
  </si>
  <si>
    <t>Agriculture= 1A(i)+1A(ii)+1A(iii)</t>
  </si>
  <si>
    <t>Micro, Small and Medium Enterprise (Service)=4B(i)+4B(ii)+4B(iii)</t>
  </si>
  <si>
    <t>Sub-total=4A+4B+4C+4D+4E+4F</t>
  </si>
  <si>
    <t xml:space="preserve">LBS-MIS-III </t>
  </si>
  <si>
    <t xml:space="preserve">Statement showing Achievement vis-à-vis Targets for the quarter ended  </t>
  </si>
  <si>
    <t>TOTAL FOR STATE</t>
  </si>
  <si>
    <t>No. in actuals , Amount in Lakhs</t>
  </si>
  <si>
    <t>Name of the State/Union Territory:KARNATAKA</t>
  </si>
  <si>
    <t xml:space="preserve">Achievement upto the end of the current quarter (%) </t>
  </si>
  <si>
    <t>Agriculture= 1A(i)+1A(ii)+1A (iii)</t>
  </si>
  <si>
    <t>Small Enterprises (Manufacturing + Service advances upto Rs. 5 crores)</t>
  </si>
  <si>
    <t>Micro, Small and Medium Enterprise (Service)= 4B(i)+4B(ii)+4B(iii)</t>
  </si>
  <si>
    <t xml:space="preserve"> GRAND Total=2+5</t>
  </si>
  <si>
    <t>SL.NO</t>
  </si>
  <si>
    <t xml:space="preserve">Disbursements in Agriculture during  SEPT 2017 </t>
  </si>
  <si>
    <t xml:space="preserve">Outstandings in Agriculture during  SEPT 2017 </t>
  </si>
  <si>
    <t>Disb in Agri</t>
  </si>
  <si>
    <t>Disbin short term loans</t>
  </si>
  <si>
    <t>Disb in Term loan</t>
  </si>
  <si>
    <t>O/STotal Agri</t>
  </si>
  <si>
    <t>O/S Short term</t>
  </si>
  <si>
    <t>O/S Term loans</t>
  </si>
  <si>
    <t>No.of Acs</t>
  </si>
  <si>
    <t>Progress Report under SHG Bank Linkagefor the quarter          SEPT 2017 (Amount in lakhs)</t>
  </si>
  <si>
    <t>Sl. No.</t>
  </si>
  <si>
    <t>Particulars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</si>
  <si>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</si>
  <si>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</si>
  <si>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</si>
  <si>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</si>
  <si>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
 at the end of reporting quarter (Rslakh)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</si>
  <si>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</si>
  <si>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</si>
  <si>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</si>
  <si>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</si>
  <si>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</si>
  <si>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</si>
  <si>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</si>
  <si>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</si>
  <si>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</si>
  <si>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</si>
  <si>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</si>
  <si>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</si>
  <si>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</si>
  <si>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</si>
  <si>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</si>
  <si>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5</t>
  </si>
  <si>
    <t>Of C2 above No. of SHGs provided loan for agriculture purpose</t>
  </si>
  <si>
    <t>Of C4 above, Bank loan disbursed to SHGs for agriculture purposes [Rs in lakh]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</si>
  <si>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</si>
  <si>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</si>
  <si>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</si>
  <si>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</si>
  <si>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 lakh)</t>
  </si>
  <si>
    <t>COMMERCIAL BANKS TOTAL</t>
  </si>
  <si>
    <t>Of which exclusively to Women</t>
  </si>
  <si>
    <t>RRBs TOTAL</t>
  </si>
  <si>
    <t>CO OP BANKS TOTAL</t>
  </si>
  <si>
    <t>STATE LEVEL BANKERS' COMMITTEE-Karnataka</t>
  </si>
  <si>
    <t>COVENOR - SyndicateBank, Corporate  Office, Bangalore</t>
  </si>
  <si>
    <t xml:space="preserve">ALL BANKS           </t>
  </si>
  <si>
    <t>Progress Report under SHG Bank Linkage for the quarter   SEPT 2017</t>
  </si>
  <si>
    <t>Total balance of SB Accounts of ALL SHGs outstanding at the end of
reporting quarter</t>
  </si>
  <si>
    <t>Bank Loan outstanding to all SHGs as on the date of report (Rs. lakh)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</si>
</sst>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2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indexed="8"/>
      <name val="Arial Black"/>
      <family val="2"/>
    </font>
    <font>
      <b/>
      <sz val="12"/>
      <color indexed="8"/>
      <name val="Arial Black"/>
      <family val="2"/>
    </font>
    <font>
      <b/>
      <sz val="14"/>
      <color indexed="8"/>
      <name val="Arial Black"/>
      <family val="2"/>
    </font>
    <font>
      <b/>
      <sz val="16"/>
      <color indexed="8"/>
      <name val="Arial Black"/>
      <family val="2"/>
    </font>
    <font>
      <sz val="10"/>
      <color indexed="8"/>
      <name val="MS Sans Serif"/>
      <family val="2"/>
    </font>
    <font>
      <b/>
      <sz val="16"/>
      <name val="Arial Black"/>
      <family val="2"/>
    </font>
    <font>
      <sz val="12"/>
      <color indexed="8"/>
      <name val="Arial Black"/>
      <family val="2"/>
    </font>
    <font>
      <sz val="16"/>
      <color indexed="8"/>
      <name val="Arial Black"/>
      <family val="2"/>
    </font>
    <font>
      <b/>
      <sz val="10"/>
      <color indexed="8"/>
      <name val="Arial Black"/>
      <family val="2"/>
    </font>
    <font>
      <b/>
      <sz val="11"/>
      <color indexed="8"/>
      <name val="Arial Black"/>
      <family val="2"/>
    </font>
    <font>
      <sz val="14"/>
      <color indexed="8"/>
      <name val="Arial Black"/>
      <family val="2"/>
    </font>
    <font>
      <b/>
      <sz val="2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Arial Black"/>
      <family val="2"/>
    </font>
    <font>
      <b/>
      <sz val="18"/>
      <color theme="1"/>
      <name val="Arial Black"/>
      <family val="2"/>
    </font>
    <font>
      <b/>
      <sz val="16"/>
      <color theme="1"/>
      <name val="Arial Black"/>
      <family val="2"/>
    </font>
    <font>
      <sz val="11"/>
      <color theme="1"/>
      <name val="Arial Black"/>
      <family val="2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Arial"/>
      <family val="2"/>
    </font>
    <font>
      <b/>
      <sz val="16"/>
      <color rgb="FF00B050"/>
      <name val="Calibri"/>
      <family val="2"/>
      <scheme val="minor"/>
    </font>
    <font>
      <b/>
      <sz val="24"/>
      <name val="Calibri"/>
      <family val="2"/>
      <scheme val="minor"/>
    </font>
    <font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24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24"/>
      <name val="Calibri"/>
      <family val="2"/>
    </font>
    <font>
      <sz val="30"/>
      <name val="Arial"/>
      <family val="2"/>
    </font>
    <font>
      <b/>
      <sz val="30"/>
      <color indexed="8"/>
      <name val="Calibri"/>
      <family val="2"/>
    </font>
    <font>
      <b/>
      <sz val="30"/>
      <name val="Calibri"/>
      <family val="2"/>
    </font>
    <font>
      <sz val="30"/>
      <name val="Calibri"/>
      <family val="2"/>
    </font>
    <font>
      <b/>
      <sz val="36"/>
      <name val="Calibri"/>
      <family val="2"/>
    </font>
    <font>
      <sz val="30"/>
      <name val="Times New Roman"/>
      <family val="1"/>
    </font>
    <font>
      <b/>
      <sz val="24"/>
      <color theme="1"/>
      <name val="Arial Black"/>
      <family val="2"/>
    </font>
    <font>
      <b/>
      <sz val="14"/>
      <color theme="1"/>
      <name val="Arial Black"/>
      <family val="2"/>
    </font>
    <font>
      <b/>
      <sz val="20"/>
      <color theme="1"/>
      <name val="Arial Black"/>
      <family val="2"/>
    </font>
    <font>
      <b/>
      <sz val="20"/>
      <name val="Arial Black"/>
      <family val="2"/>
    </font>
    <font>
      <b/>
      <sz val="32"/>
      <color theme="1"/>
      <name val="Arial Black"/>
      <family val="2"/>
    </font>
    <font>
      <sz val="20"/>
      <color theme="1"/>
      <name val="Calibri"/>
      <family val="2"/>
      <scheme val="minor"/>
    </font>
    <font>
      <b/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46" fillId="0" borderId="0"/>
    <xf numFmtId="0" fontId="46" fillId="0" borderId="0"/>
  </cellStyleXfs>
  <cellXfs count="71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/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0" fontId="10" fillId="0" borderId="0" xfId="0" applyFont="1" applyAlignment="1">
      <alignment horizontal="left"/>
    </xf>
    <xf numFmtId="0" fontId="12" fillId="0" borderId="5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wrapText="1"/>
    </xf>
    <xf numFmtId="1" fontId="12" fillId="0" borderId="5" xfId="0" applyNumberFormat="1" applyFont="1" applyBorder="1" applyAlignment="1">
      <alignment horizontal="left" wrapText="1"/>
    </xf>
    <xf numFmtId="1" fontId="12" fillId="0" borderId="5" xfId="0" applyNumberFormat="1" applyFont="1" applyFill="1" applyBorder="1" applyAlignment="1">
      <alignment horizontal="left" wrapText="1"/>
    </xf>
    <xf numFmtId="1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5" xfId="1" applyFont="1" applyFill="1" applyBorder="1" applyAlignment="1">
      <alignment horizontal="left" wrapText="1"/>
    </xf>
    <xf numFmtId="1" fontId="11" fillId="0" borderId="5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4" fillId="0" borderId="5" xfId="0" applyFont="1" applyBorder="1" applyAlignment="1">
      <alignment horizontal="left"/>
    </xf>
    <xf numFmtId="0" fontId="11" fillId="0" borderId="5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1" fillId="0" borderId="5" xfId="0" applyNumberFormat="1" applyFont="1" applyBorder="1" applyAlignment="1">
      <alignment horizontal="left" vertical="top" wrapText="1"/>
    </xf>
    <xf numFmtId="1" fontId="11" fillId="0" borderId="5" xfId="0" applyNumberFormat="1" applyFont="1" applyBorder="1" applyAlignment="1"/>
    <xf numFmtId="1" fontId="10" fillId="0" borderId="0" xfId="0" applyNumberFormat="1" applyFont="1" applyAlignment="1">
      <alignment horizontal="left"/>
    </xf>
    <xf numFmtId="1" fontId="10" fillId="0" borderId="0" xfId="0" applyNumberFormat="1" applyFont="1" applyFill="1" applyAlignment="1">
      <alignment horizontal="left"/>
    </xf>
    <xf numFmtId="0" fontId="15" fillId="0" borderId="5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>
      <alignment horizontal="righ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right" wrapText="1"/>
    </xf>
    <xf numFmtId="0" fontId="17" fillId="0" borderId="5" xfId="0" applyNumberFormat="1" applyFont="1" applyFill="1" applyBorder="1" applyAlignment="1">
      <alignment horizontal="right" wrapText="1"/>
    </xf>
    <xf numFmtId="164" fontId="17" fillId="0" borderId="5" xfId="0" applyNumberFormat="1" applyFont="1" applyFill="1" applyBorder="1" applyAlignment="1">
      <alignment horizontal="right" vertical="center" wrapText="1"/>
    </xf>
    <xf numFmtId="0" fontId="17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wrapText="1"/>
    </xf>
    <xf numFmtId="2" fontId="18" fillId="0" borderId="5" xfId="0" applyNumberFormat="1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1" fontId="15" fillId="0" borderId="0" xfId="0" applyNumberFormat="1" applyFont="1" applyFill="1" applyAlignment="1">
      <alignment horizontal="right"/>
    </xf>
    <xf numFmtId="0" fontId="22" fillId="0" borderId="0" xfId="0" applyFont="1" applyFill="1"/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left" vertical="center" wrapText="1"/>
    </xf>
    <xf numFmtId="2" fontId="20" fillId="0" borderId="5" xfId="0" applyNumberFormat="1" applyFont="1" applyFill="1" applyBorder="1"/>
    <xf numFmtId="0" fontId="25" fillId="2" borderId="5" xfId="0" applyFont="1" applyFill="1" applyBorder="1"/>
    <xf numFmtId="0" fontId="20" fillId="0" borderId="0" xfId="0" applyFont="1" applyFill="1"/>
    <xf numFmtId="2" fontId="20" fillId="0" borderId="0" xfId="0" applyNumberFormat="1" applyFont="1" applyFill="1"/>
    <xf numFmtId="0" fontId="26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0" fontId="26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2" fontId="20" fillId="0" borderId="5" xfId="0" applyNumberFormat="1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wrapText="1"/>
    </xf>
    <xf numFmtId="0" fontId="25" fillId="0" borderId="0" xfId="0" applyFont="1" applyFill="1"/>
    <xf numFmtId="2" fontId="24" fillId="0" borderId="0" xfId="0" applyNumberFormat="1" applyFont="1" applyFill="1"/>
    <xf numFmtId="0" fontId="30" fillId="0" borderId="5" xfId="0" applyFont="1" applyFill="1" applyBorder="1" applyAlignment="1">
      <alignment wrapText="1"/>
    </xf>
    <xf numFmtId="0" fontId="31" fillId="0" borderId="0" xfId="0" applyFont="1" applyFill="1"/>
    <xf numFmtId="0" fontId="32" fillId="0" borderId="5" xfId="0" applyFont="1" applyFill="1" applyBorder="1"/>
    <xf numFmtId="0" fontId="33" fillId="0" borderId="0" xfId="0" applyFont="1" applyFill="1"/>
    <xf numFmtId="0" fontId="32" fillId="0" borderId="5" xfId="0" applyFont="1" applyFill="1" applyBorder="1" applyAlignment="1">
      <alignment wrapText="1"/>
    </xf>
    <xf numFmtId="0" fontId="34" fillId="0" borderId="5" xfId="0" applyFont="1" applyFill="1" applyBorder="1"/>
    <xf numFmtId="0" fontId="35" fillId="0" borderId="5" xfId="0" applyFont="1" applyFill="1" applyBorder="1"/>
    <xf numFmtId="1" fontId="34" fillId="0" borderId="5" xfId="0" applyNumberFormat="1" applyFont="1" applyFill="1" applyBorder="1"/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5" xfId="0" applyFont="1" applyFill="1" applyBorder="1" applyAlignment="1">
      <alignment horizontal="left"/>
    </xf>
    <xf numFmtId="0" fontId="30" fillId="0" borderId="5" xfId="0" applyFont="1" applyFill="1" applyBorder="1"/>
    <xf numFmtId="0" fontId="36" fillId="0" borderId="0" xfId="0" applyFont="1" applyAlignment="1">
      <alignment horizontal="center" vertical="center" wrapText="1"/>
    </xf>
    <xf numFmtId="0" fontId="39" fillId="0" borderId="0" xfId="0" applyFont="1"/>
    <xf numFmtId="14" fontId="36" fillId="0" borderId="0" xfId="0" applyNumberFormat="1" applyFont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right" wrapText="1"/>
    </xf>
    <xf numFmtId="0" fontId="41" fillId="0" borderId="0" xfId="0" applyFont="1" applyFill="1"/>
    <xf numFmtId="0" fontId="40" fillId="0" borderId="5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vertical="top"/>
    </xf>
    <xf numFmtId="0" fontId="40" fillId="0" borderId="5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5" xfId="0" applyFont="1" applyFill="1" applyBorder="1"/>
    <xf numFmtId="0" fontId="40" fillId="0" borderId="5" xfId="0" applyFont="1" applyFill="1" applyBorder="1"/>
    <xf numFmtId="0" fontId="42" fillId="0" borderId="5" xfId="0" applyFont="1" applyFill="1" applyBorder="1" applyAlignment="1">
      <alignment horizontal="left" vertical="center"/>
    </xf>
    <xf numFmtId="0" fontId="42" fillId="0" borderId="5" xfId="0" applyFont="1" applyFill="1" applyBorder="1" applyAlignment="1">
      <alignment vertical="center" wrapText="1"/>
    </xf>
    <xf numFmtId="0" fontId="43" fillId="0" borderId="0" xfId="0" applyFont="1" applyFill="1"/>
    <xf numFmtId="0" fontId="42" fillId="0" borderId="5" xfId="0" applyFont="1" applyFill="1" applyBorder="1" applyAlignment="1">
      <alignment vertical="top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wrapText="1"/>
    </xf>
    <xf numFmtId="0" fontId="42" fillId="0" borderId="5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 vertical="center"/>
    </xf>
    <xf numFmtId="0" fontId="35" fillId="0" borderId="0" xfId="0" applyFont="1" applyFill="1"/>
    <xf numFmtId="0" fontId="41" fillId="0" borderId="5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horizontal="right" vertical="center" wrapText="1" shrinkToFit="1"/>
    </xf>
    <xf numFmtId="0" fontId="45" fillId="0" borderId="5" xfId="0" applyFont="1" applyFill="1" applyBorder="1"/>
    <xf numFmtId="0" fontId="33" fillId="0" borderId="5" xfId="0" applyFont="1" applyFill="1" applyBorder="1"/>
    <xf numFmtId="0" fontId="32" fillId="0" borderId="5" xfId="0" applyFont="1" applyFill="1" applyBorder="1" applyAlignment="1">
      <alignment horizontal="right" shrinkToFit="1"/>
    </xf>
    <xf numFmtId="0" fontId="47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48" fillId="0" borderId="0" xfId="0" applyFont="1"/>
    <xf numFmtId="0" fontId="47" fillId="0" borderId="16" xfId="0" applyFont="1" applyBorder="1" applyAlignment="1">
      <alignment horizontal="center" vertical="center" wrapText="1"/>
    </xf>
    <xf numFmtId="0" fontId="49" fillId="0" borderId="17" xfId="0" applyFont="1" applyBorder="1" applyAlignment="1">
      <alignment wrapText="1"/>
    </xf>
    <xf numFmtId="0" fontId="50" fillId="0" borderId="16" xfId="0" applyFont="1" applyBorder="1" applyAlignment="1">
      <alignment horizontal="left" wrapText="1"/>
    </xf>
    <xf numFmtId="0" fontId="49" fillId="0" borderId="0" xfId="0" applyFont="1"/>
    <xf numFmtId="0" fontId="49" fillId="0" borderId="22" xfId="0" applyFont="1" applyBorder="1"/>
    <xf numFmtId="0" fontId="50" fillId="0" borderId="17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50" fillId="0" borderId="4" xfId="0" applyFont="1" applyBorder="1" applyAlignment="1">
      <alignment wrapText="1"/>
    </xf>
    <xf numFmtId="0" fontId="50" fillId="0" borderId="0" xfId="0" applyFont="1"/>
    <xf numFmtId="0" fontId="50" fillId="0" borderId="22" xfId="0" applyFont="1" applyBorder="1"/>
    <xf numFmtId="0" fontId="51" fillId="0" borderId="5" xfId="0" applyNumberFormat="1" applyFont="1" applyBorder="1" applyAlignment="1">
      <alignment horizontal="left"/>
    </xf>
    <xf numFmtId="0" fontId="51" fillId="0" borderId="5" xfId="0" applyNumberFormat="1" applyFont="1" applyBorder="1"/>
    <xf numFmtId="0" fontId="51" fillId="0" borderId="5" xfId="0" applyNumberFormat="1" applyFont="1" applyBorder="1" applyAlignment="1">
      <alignment horizontal="center"/>
    </xf>
    <xf numFmtId="1" fontId="51" fillId="0" borderId="5" xfId="0" applyNumberFormat="1" applyFont="1" applyBorder="1" applyAlignment="1">
      <alignment horizontal="right"/>
    </xf>
    <xf numFmtId="1" fontId="51" fillId="0" borderId="20" xfId="0" applyNumberFormat="1" applyFont="1" applyBorder="1" applyAlignment="1">
      <alignment horizontal="right"/>
    </xf>
    <xf numFmtId="0" fontId="51" fillId="0" borderId="5" xfId="0" applyNumberFormat="1" applyFont="1" applyBorder="1" applyAlignment="1" applyProtection="1">
      <alignment horizontal="center"/>
      <protection locked="0"/>
    </xf>
    <xf numFmtId="0" fontId="53" fillId="0" borderId="5" xfId="0" applyNumberFormat="1" applyFont="1" applyBorder="1" applyAlignment="1" applyProtection="1">
      <alignment horizontal="center"/>
      <protection locked="0"/>
    </xf>
    <xf numFmtId="0" fontId="51" fillId="0" borderId="5" xfId="0" applyNumberFormat="1" applyFont="1" applyBorder="1" applyProtection="1">
      <protection locked="0"/>
    </xf>
    <xf numFmtId="1" fontId="51" fillId="0" borderId="19" xfId="0" applyNumberFormat="1" applyFont="1" applyBorder="1" applyAlignment="1">
      <alignment horizontal="right"/>
    </xf>
    <xf numFmtId="0" fontId="54" fillId="0" borderId="5" xfId="0" applyNumberFormat="1" applyFont="1" applyBorder="1" applyAlignment="1" applyProtection="1">
      <alignment horizontal="center"/>
      <protection locked="0"/>
    </xf>
    <xf numFmtId="0" fontId="53" fillId="0" borderId="5" xfId="0" applyNumberFormat="1" applyFont="1" applyBorder="1" applyProtection="1">
      <protection locked="0"/>
    </xf>
    <xf numFmtId="1" fontId="51" fillId="0" borderId="0" xfId="0" applyNumberFormat="1" applyFont="1" applyAlignment="1">
      <alignment horizontal="right"/>
    </xf>
    <xf numFmtId="1" fontId="51" fillId="0" borderId="5" xfId="0" applyNumberFormat="1" applyFont="1" applyBorder="1" applyAlignment="1">
      <alignment horizontal="left"/>
    </xf>
    <xf numFmtId="1" fontId="51" fillId="0" borderId="6" xfId="0" applyNumberFormat="1" applyFont="1" applyBorder="1" applyAlignment="1">
      <alignment horizontal="right"/>
    </xf>
    <xf numFmtId="1" fontId="51" fillId="0" borderId="5" xfId="0" applyNumberFormat="1" applyFont="1" applyBorder="1"/>
    <xf numFmtId="1" fontId="51" fillId="0" borderId="6" xfId="0" applyNumberFormat="1" applyFont="1" applyBorder="1"/>
    <xf numFmtId="1" fontId="51" fillId="0" borderId="8" xfId="0" applyNumberFormat="1" applyFont="1" applyBorder="1" applyAlignment="1">
      <alignment horizontal="left"/>
    </xf>
    <xf numFmtId="1" fontId="51" fillId="0" borderId="23" xfId="0" applyNumberFormat="1" applyFont="1" applyBorder="1" applyAlignment="1">
      <alignment horizontal="right"/>
    </xf>
    <xf numFmtId="1" fontId="51" fillId="0" borderId="20" xfId="0" applyNumberFormat="1" applyFont="1" applyBorder="1" applyAlignment="1">
      <alignment horizontal="center"/>
    </xf>
    <xf numFmtId="1" fontId="51" fillId="0" borderId="5" xfId="0" applyNumberFormat="1" applyFont="1" applyBorder="1" applyAlignment="1">
      <alignment horizontal="center"/>
    </xf>
    <xf numFmtId="1" fontId="51" fillId="0" borderId="0" xfId="0" applyNumberFormat="1" applyFont="1" applyAlignment="1">
      <alignment horizontal="left"/>
    </xf>
    <xf numFmtId="1" fontId="52" fillId="0" borderId="5" xfId="0" applyNumberFormat="1" applyFont="1" applyBorder="1" applyAlignment="1">
      <alignment horizontal="right"/>
    </xf>
    <xf numFmtId="1" fontId="51" fillId="0" borderId="5" xfId="0" applyNumberFormat="1" applyFont="1" applyBorder="1" applyAlignment="1" applyProtection="1">
      <alignment horizontal="center"/>
      <protection locked="0"/>
    </xf>
    <xf numFmtId="1" fontId="53" fillId="0" borderId="5" xfId="0" applyNumberFormat="1" applyFont="1" applyBorder="1" applyAlignment="1" applyProtection="1">
      <alignment horizontal="center"/>
      <protection locked="0"/>
    </xf>
    <xf numFmtId="1" fontId="51" fillId="0" borderId="5" xfId="0" applyNumberFormat="1" applyFont="1" applyBorder="1" applyProtection="1">
      <protection locked="0"/>
    </xf>
    <xf numFmtId="1" fontId="51" fillId="0" borderId="19" xfId="0" applyNumberFormat="1" applyFont="1" applyBorder="1" applyAlignment="1">
      <alignment horizontal="center"/>
    </xf>
    <xf numFmtId="1" fontId="51" fillId="0" borderId="19" xfId="0" applyNumberFormat="1" applyFont="1" applyBorder="1" applyAlignment="1">
      <alignment horizontal="left"/>
    </xf>
    <xf numFmtId="1" fontId="51" fillId="0" borderId="8" xfId="0" applyNumberFormat="1" applyFont="1" applyBorder="1"/>
    <xf numFmtId="1" fontId="54" fillId="0" borderId="5" xfId="0" applyNumberFormat="1" applyFont="1" applyBorder="1" applyAlignment="1" applyProtection="1">
      <alignment horizontal="center"/>
      <protection locked="0"/>
    </xf>
    <xf numFmtId="1" fontId="53" fillId="0" borderId="5" xfId="0" applyNumberFormat="1" applyFont="1" applyBorder="1" applyProtection="1">
      <protection locked="0"/>
    </xf>
    <xf numFmtId="0" fontId="30" fillId="0" borderId="0" xfId="0" applyNumberFormat="1" applyFont="1" applyProtection="1">
      <protection locked="0"/>
    </xf>
    <xf numFmtId="0" fontId="55" fillId="0" borderId="5" xfId="0" applyNumberFormat="1" applyFont="1" applyBorder="1" applyAlignment="1">
      <alignment horizontal="center"/>
    </xf>
    <xf numFmtId="0" fontId="55" fillId="0" borderId="5" xfId="0" applyNumberFormat="1" applyFont="1" applyBorder="1" applyAlignment="1">
      <alignment horizontal="right"/>
    </xf>
    <xf numFmtId="1" fontId="55" fillId="0" borderId="5" xfId="0" applyNumberFormat="1" applyFont="1" applyBorder="1" applyAlignment="1">
      <alignment horizontal="right"/>
    </xf>
    <xf numFmtId="0" fontId="55" fillId="0" borderId="5" xfId="0" applyNumberFormat="1" applyFont="1" applyBorder="1"/>
    <xf numFmtId="0" fontId="55" fillId="0" borderId="5" xfId="0" applyNumberFormat="1" applyFont="1" applyBorder="1" applyProtection="1">
      <protection locked="0"/>
    </xf>
    <xf numFmtId="0" fontId="30" fillId="0" borderId="5" xfId="0" applyNumberFormat="1" applyFont="1" applyBorder="1" applyProtection="1">
      <protection locked="0"/>
    </xf>
    <xf numFmtId="1" fontId="55" fillId="0" borderId="5" xfId="0" applyNumberFormat="1" applyFont="1" applyBorder="1" applyAlignment="1" applyProtection="1">
      <alignment horizontal="center"/>
      <protection locked="0"/>
    </xf>
    <xf numFmtId="1" fontId="55" fillId="0" borderId="5" xfId="0" applyNumberFormat="1" applyFont="1" applyBorder="1"/>
    <xf numFmtId="1" fontId="55" fillId="0" borderId="5" xfId="0" applyNumberFormat="1" applyFont="1" applyBorder="1" applyAlignment="1" applyProtection="1">
      <alignment horizontal="right"/>
      <protection locked="0"/>
    </xf>
    <xf numFmtId="1" fontId="30" fillId="0" borderId="5" xfId="0" applyNumberFormat="1" applyFont="1" applyBorder="1" applyProtection="1">
      <protection locked="0"/>
    </xf>
    <xf numFmtId="1" fontId="30" fillId="0" borderId="6" xfId="1" applyNumberFormat="1" applyFont="1" applyBorder="1" applyAlignment="1">
      <alignment horizontal="left" wrapText="1"/>
    </xf>
    <xf numFmtId="1" fontId="30" fillId="0" borderId="6" xfId="0" applyNumberFormat="1" applyFont="1" applyBorder="1"/>
    <xf numFmtId="1" fontId="55" fillId="0" borderId="5" xfId="0" applyNumberFormat="1" applyFont="1" applyBorder="1" applyProtection="1">
      <protection locked="0"/>
    </xf>
    <xf numFmtId="1" fontId="30" fillId="0" borderId="0" xfId="0" applyNumberFormat="1" applyFont="1" applyProtection="1">
      <protection locked="0"/>
    </xf>
    <xf numFmtId="1" fontId="55" fillId="0" borderId="0" xfId="0" applyNumberFormat="1" applyFont="1" applyAlignment="1" applyProtection="1">
      <alignment horizontal="center"/>
      <protection locked="0"/>
    </xf>
    <xf numFmtId="1" fontId="55" fillId="0" borderId="5" xfId="0" applyNumberFormat="1" applyFont="1" applyBorder="1" applyAlignment="1">
      <alignment horizontal="center"/>
    </xf>
    <xf numFmtId="1" fontId="56" fillId="0" borderId="5" xfId="0" applyNumberFormat="1" applyFont="1" applyBorder="1" applyAlignment="1" applyProtection="1">
      <alignment horizontal="center"/>
      <protection locked="0"/>
    </xf>
    <xf numFmtId="1" fontId="56" fillId="0" borderId="5" xfId="0" applyNumberFormat="1" applyFont="1" applyBorder="1" applyProtection="1">
      <protection locked="0"/>
    </xf>
    <xf numFmtId="1" fontId="55" fillId="0" borderId="5" xfId="0" applyNumberFormat="1" applyFont="1" applyBorder="1" applyAlignment="1">
      <alignment horizontal="left"/>
    </xf>
    <xf numFmtId="0" fontId="55" fillId="0" borderId="5" xfId="0" applyNumberFormat="1" applyFont="1" applyBorder="1" applyAlignment="1" applyProtection="1">
      <alignment horizontal="center"/>
      <protection locked="0"/>
    </xf>
    <xf numFmtId="0" fontId="58" fillId="0" borderId="0" xfId="0" applyNumberFormat="1" applyFont="1" applyProtection="1">
      <protection locked="0"/>
    </xf>
    <xf numFmtId="0" fontId="57" fillId="0" borderId="0" xfId="0" applyNumberFormat="1" applyFont="1"/>
    <xf numFmtId="0" fontId="57" fillId="0" borderId="5" xfId="0" applyNumberFormat="1" applyFont="1" applyBorder="1" applyAlignment="1">
      <alignment horizontal="center"/>
    </xf>
    <xf numFmtId="0" fontId="57" fillId="0" borderId="19" xfId="0" applyNumberFormat="1" applyFont="1" applyBorder="1" applyAlignment="1">
      <alignment horizontal="center" vertical="center"/>
    </xf>
    <xf numFmtId="0" fontId="57" fillId="0" borderId="20" xfId="0" applyNumberFormat="1" applyFont="1" applyBorder="1" applyAlignment="1">
      <alignment horizontal="center" vertical="center"/>
    </xf>
    <xf numFmtId="0" fontId="57" fillId="0" borderId="5" xfId="0" applyNumberFormat="1" applyFont="1" applyBorder="1" applyAlignment="1">
      <alignment horizontal="right"/>
    </xf>
    <xf numFmtId="1" fontId="57" fillId="0" borderId="5" xfId="0" applyNumberFormat="1" applyFont="1" applyBorder="1" applyAlignment="1">
      <alignment horizontal="right"/>
    </xf>
    <xf numFmtId="0" fontId="57" fillId="0" borderId="6" xfId="0" applyNumberFormat="1" applyFont="1" applyBorder="1"/>
    <xf numFmtId="0" fontId="57" fillId="0" borderId="5" xfId="0" applyNumberFormat="1" applyFont="1" applyBorder="1"/>
    <xf numFmtId="0" fontId="57" fillId="0" borderId="6" xfId="0" applyNumberFormat="1" applyFont="1" applyBorder="1" applyAlignment="1">
      <alignment horizontal="left"/>
    </xf>
    <xf numFmtId="1" fontId="57" fillId="0" borderId="5" xfId="0" applyNumberFormat="1" applyFont="1" applyBorder="1"/>
    <xf numFmtId="0" fontId="57" fillId="0" borderId="24" xfId="0" applyNumberFormat="1" applyFont="1" applyBorder="1" applyAlignment="1">
      <alignment horizontal="center"/>
    </xf>
    <xf numFmtId="1" fontId="59" fillId="0" borderId="5" xfId="0" applyNumberFormat="1" applyFont="1" applyBorder="1"/>
    <xf numFmtId="0" fontId="57" fillId="0" borderId="7" xfId="0" applyNumberFormat="1" applyFont="1" applyBorder="1" applyAlignment="1">
      <alignment horizontal="left"/>
    </xf>
    <xf numFmtId="0" fontId="57" fillId="0" borderId="5" xfId="0" applyNumberFormat="1" applyFont="1" applyBorder="1" applyAlignment="1" applyProtection="1">
      <alignment horizontal="center"/>
      <protection locked="0"/>
    </xf>
    <xf numFmtId="0" fontId="57" fillId="0" borderId="5" xfId="0" applyNumberFormat="1" applyFont="1" applyBorder="1" applyAlignment="1" applyProtection="1">
      <alignment horizontal="left"/>
      <protection locked="0"/>
    </xf>
    <xf numFmtId="0" fontId="57" fillId="0" borderId="5" xfId="0" applyNumberFormat="1" applyFont="1" applyBorder="1" applyProtection="1">
      <protection locked="0"/>
    </xf>
    <xf numFmtId="0" fontId="57" fillId="0" borderId="0" xfId="0" applyNumberFormat="1" applyFont="1" applyAlignment="1">
      <alignment horizontal="center"/>
    </xf>
    <xf numFmtId="0" fontId="57" fillId="0" borderId="5" xfId="0" applyNumberFormat="1" applyFont="1" applyBorder="1" applyAlignment="1">
      <alignment horizontal="center" vertical="center"/>
    </xf>
    <xf numFmtId="0" fontId="57" fillId="0" borderId="8" xfId="0" applyNumberFormat="1" applyFont="1" applyBorder="1" applyAlignment="1">
      <alignment horizontal="left"/>
    </xf>
    <xf numFmtId="0" fontId="57" fillId="0" borderId="5" xfId="0" applyNumberFormat="1" applyFont="1" applyBorder="1" applyAlignment="1">
      <alignment horizontal="left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Protection="1">
      <protection locked="0"/>
    </xf>
    <xf numFmtId="0" fontId="61" fillId="0" borderId="0" xfId="0" applyNumberFormat="1" applyFont="1" applyProtection="1">
      <protection locked="0"/>
    </xf>
    <xf numFmtId="0" fontId="60" fillId="0" borderId="5" xfId="0" applyNumberFormat="1" applyFont="1" applyBorder="1" applyAlignment="1">
      <alignment horizontal="center" wrapText="1"/>
    </xf>
    <xf numFmtId="0" fontId="60" fillId="0" borderId="20" xfId="0" applyNumberFormat="1" applyFont="1" applyBorder="1" applyAlignment="1">
      <alignment horizontal="center"/>
    </xf>
    <xf numFmtId="0" fontId="60" fillId="0" borderId="20" xfId="0" applyNumberFormat="1" applyFont="1" applyBorder="1"/>
    <xf numFmtId="0" fontId="61" fillId="0" borderId="20" xfId="0" applyNumberFormat="1" applyFont="1" applyBorder="1"/>
    <xf numFmtId="1" fontId="60" fillId="0" borderId="5" xfId="0" applyNumberFormat="1" applyFont="1" applyBorder="1" applyAlignment="1">
      <alignment horizontal="center"/>
    </xf>
    <xf numFmtId="1" fontId="30" fillId="0" borderId="5" xfId="0" applyNumberFormat="1" applyFont="1" applyBorder="1"/>
    <xf numFmtId="1" fontId="60" fillId="0" borderId="5" xfId="0" applyNumberFormat="1" applyFont="1" applyBorder="1" applyAlignment="1" applyProtection="1">
      <alignment horizontal="center"/>
      <protection locked="0"/>
    </xf>
    <xf numFmtId="1" fontId="61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62" fillId="0" borderId="19" xfId="0" applyNumberFormat="1" applyFont="1" applyBorder="1" applyAlignment="1">
      <alignment vertical="center" wrapText="1"/>
    </xf>
    <xf numFmtId="1" fontId="62" fillId="0" borderId="19" xfId="0" applyNumberFormat="1" applyFont="1" applyBorder="1" applyAlignment="1">
      <alignment vertical="center"/>
    </xf>
    <xf numFmtId="0" fontId="21" fillId="0" borderId="0" xfId="0" applyNumberFormat="1" applyFont="1" applyProtection="1">
      <protection locked="0"/>
    </xf>
    <xf numFmtId="1" fontId="62" fillId="0" borderId="34" xfId="0" applyNumberFormat="1" applyFont="1" applyBorder="1" applyAlignment="1">
      <alignment vertical="center" wrapText="1"/>
    </xf>
    <xf numFmtId="1" fontId="62" fillId="0" borderId="34" xfId="0" applyNumberFormat="1" applyFont="1" applyBorder="1" applyAlignment="1">
      <alignment vertical="center"/>
    </xf>
    <xf numFmtId="1" fontId="62" fillId="0" borderId="20" xfId="0" applyNumberFormat="1" applyFont="1" applyBorder="1" applyAlignment="1">
      <alignment vertical="center" wrapText="1"/>
    </xf>
    <xf numFmtId="1" fontId="62" fillId="0" borderId="20" xfId="0" applyNumberFormat="1" applyFont="1" applyBorder="1" applyAlignment="1">
      <alignment vertical="center"/>
    </xf>
    <xf numFmtId="1" fontId="62" fillId="0" borderId="5" xfId="0" applyNumberFormat="1" applyFont="1" applyBorder="1" applyAlignment="1">
      <alignment horizontal="center" wrapText="1"/>
    </xf>
    <xf numFmtId="1" fontId="60" fillId="0" borderId="5" xfId="0" applyNumberFormat="1" applyFont="1" applyBorder="1" applyProtection="1">
      <protection locked="0"/>
    </xf>
    <xf numFmtId="1" fontId="61" fillId="0" borderId="5" xfId="0" applyNumberFormat="1" applyFont="1" applyBorder="1" applyAlignment="1">
      <alignment horizontal="right"/>
    </xf>
    <xf numFmtId="1" fontId="61" fillId="0" borderId="0" xfId="0" applyNumberFormat="1" applyFont="1"/>
    <xf numFmtId="0" fontId="30" fillId="0" borderId="0" xfId="0" applyNumberFormat="1" applyFont="1"/>
    <xf numFmtId="1" fontId="30" fillId="0" borderId="0" xfId="0" applyNumberFormat="1" applyFont="1"/>
    <xf numFmtId="0" fontId="61" fillId="0" borderId="0" xfId="0" applyNumberFormat="1" applyFont="1"/>
    <xf numFmtId="0" fontId="22" fillId="0" borderId="0" xfId="0" applyNumberFormat="1" applyFont="1"/>
    <xf numFmtId="0" fontId="25" fillId="0" borderId="24" xfId="0" applyNumberFormat="1" applyFont="1" applyBorder="1"/>
    <xf numFmtId="0" fontId="25" fillId="0" borderId="0" xfId="0" applyNumberFormat="1" applyFont="1"/>
    <xf numFmtId="0" fontId="25" fillId="0" borderId="5" xfId="0" applyNumberFormat="1" applyFont="1" applyBorder="1"/>
    <xf numFmtId="0" fontId="25" fillId="0" borderId="28" xfId="0" applyNumberFormat="1" applyFont="1" applyBorder="1" applyAlignment="1">
      <alignment horizontal="center" wrapText="1"/>
    </xf>
    <xf numFmtId="0" fontId="25" fillId="0" borderId="8" xfId="0" applyNumberFormat="1" applyFont="1" applyBorder="1" applyAlignment="1">
      <alignment horizontal="center"/>
    </xf>
    <xf numFmtId="0" fontId="25" fillId="0" borderId="19" xfId="0" applyNumberFormat="1" applyFont="1" applyBorder="1"/>
    <xf numFmtId="2" fontId="25" fillId="0" borderId="19" xfId="0" applyNumberFormat="1" applyFont="1" applyBorder="1" applyAlignment="1">
      <alignment horizontal="center"/>
    </xf>
    <xf numFmtId="1" fontId="25" fillId="0" borderId="8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6" xfId="0" applyNumberFormat="1" applyFont="1" applyBorder="1"/>
    <xf numFmtId="1" fontId="22" fillId="0" borderId="5" xfId="0" applyNumberFormat="1" applyFont="1" applyBorder="1"/>
    <xf numFmtId="0" fontId="22" fillId="0" borderId="5" xfId="0" applyNumberFormat="1" applyFont="1" applyBorder="1"/>
    <xf numFmtId="2" fontId="22" fillId="0" borderId="8" xfId="0" applyNumberFormat="1" applyFont="1" applyBorder="1"/>
    <xf numFmtId="1" fontId="22" fillId="0" borderId="6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left"/>
    </xf>
    <xf numFmtId="1" fontId="22" fillId="0" borderId="5" xfId="0" applyNumberFormat="1" applyFont="1" applyBorder="1" applyAlignment="1">
      <alignment horizontal="right"/>
    </xf>
    <xf numFmtId="0" fontId="25" fillId="0" borderId="6" xfId="0" applyNumberFormat="1" applyFont="1" applyBorder="1"/>
    <xf numFmtId="1" fontId="25" fillId="0" borderId="5" xfId="0" applyNumberFormat="1" applyFont="1" applyBorder="1" applyAlignment="1">
      <alignment horizontal="right"/>
    </xf>
    <xf numFmtId="2" fontId="22" fillId="0" borderId="5" xfId="0" applyNumberFormat="1" applyFont="1" applyBorder="1" applyAlignment="1">
      <alignment horizontal="right"/>
    </xf>
    <xf numFmtId="1" fontId="22" fillId="3" borderId="5" xfId="0" applyNumberFormat="1" applyFont="1" applyFill="1" applyBorder="1" applyAlignment="1">
      <alignment horizontal="right"/>
    </xf>
    <xf numFmtId="2" fontId="22" fillId="0" borderId="5" xfId="0" applyNumberFormat="1" applyFont="1" applyBorder="1"/>
    <xf numFmtId="0" fontId="63" fillId="0" borderId="5" xfId="0" applyNumberFormat="1" applyFont="1" applyBorder="1" applyAlignment="1" applyProtection="1">
      <alignment horizontal="center"/>
      <protection locked="0"/>
    </xf>
    <xf numFmtId="0" fontId="63" fillId="0" borderId="5" xfId="0" applyNumberFormat="1" applyFont="1" applyBorder="1" applyAlignment="1" applyProtection="1">
      <alignment horizontal="left"/>
      <protection locked="0"/>
    </xf>
    <xf numFmtId="0" fontId="64" fillId="0" borderId="5" xfId="0" applyNumberFormat="1" applyFont="1" applyBorder="1" applyAlignment="1" applyProtection="1">
      <alignment horizontal="center"/>
      <protection locked="0"/>
    </xf>
    <xf numFmtId="0" fontId="64" fillId="0" borderId="5" xfId="0" applyNumberFormat="1" applyFont="1" applyBorder="1" applyAlignment="1" applyProtection="1">
      <alignment horizontal="left"/>
      <protection locked="0"/>
    </xf>
    <xf numFmtId="0" fontId="63" fillId="0" borderId="5" xfId="0" applyNumberFormat="1" applyFont="1" applyBorder="1" applyProtection="1">
      <protection locked="0"/>
    </xf>
    <xf numFmtId="1" fontId="25" fillId="3" borderId="5" xfId="0" applyNumberFormat="1" applyFont="1" applyFill="1" applyBorder="1" applyAlignment="1">
      <alignment horizontal="right"/>
    </xf>
    <xf numFmtId="0" fontId="65" fillId="0" borderId="5" xfId="0" applyNumberFormat="1" applyFont="1" applyBorder="1" applyAlignment="1" applyProtection="1">
      <alignment horizontal="center"/>
      <protection locked="0"/>
    </xf>
    <xf numFmtId="0" fontId="53" fillId="0" borderId="5" xfId="0" applyNumberFormat="1" applyFont="1" applyBorder="1" applyAlignment="1" applyProtection="1">
      <alignment horizontal="left"/>
      <protection locked="0"/>
    </xf>
    <xf numFmtId="1" fontId="25" fillId="0" borderId="5" xfId="0" applyNumberFormat="1" applyFont="1" applyBorder="1"/>
    <xf numFmtId="0" fontId="66" fillId="0" borderId="0" xfId="0" applyNumberFormat="1" applyFont="1" applyProtection="1">
      <protection locked="0"/>
    </xf>
    <xf numFmtId="1" fontId="61" fillId="0" borderId="8" xfId="0" applyNumberFormat="1" applyFont="1" applyBorder="1" applyAlignment="1">
      <alignment horizontal="right"/>
    </xf>
    <xf numFmtId="2" fontId="61" fillId="0" borderId="5" xfId="0" applyNumberFormat="1" applyFont="1" applyBorder="1" applyAlignment="1">
      <alignment horizontal="right"/>
    </xf>
    <xf numFmtId="0" fontId="61" fillId="0" borderId="5" xfId="0" applyNumberFormat="1" applyFont="1" applyBorder="1" applyAlignment="1">
      <alignment horizontal="center"/>
    </xf>
    <xf numFmtId="0" fontId="61" fillId="0" borderId="5" xfId="0" applyNumberFormat="1" applyFont="1" applyBorder="1"/>
    <xf numFmtId="1" fontId="66" fillId="0" borderId="5" xfId="0" applyNumberFormat="1" applyFont="1" applyBorder="1" applyAlignment="1">
      <alignment horizontal="right"/>
    </xf>
    <xf numFmtId="2" fontId="66" fillId="0" borderId="5" xfId="0" applyNumberFormat="1" applyFont="1" applyBorder="1" applyAlignment="1">
      <alignment horizontal="right"/>
    </xf>
    <xf numFmtId="0" fontId="66" fillId="0" borderId="5" xfId="0" applyNumberFormat="1" applyFont="1" applyBorder="1" applyAlignment="1">
      <alignment horizontal="center"/>
    </xf>
    <xf numFmtId="0" fontId="66" fillId="0" borderId="5" xfId="0" applyNumberFormat="1" applyFont="1" applyBorder="1" applyAlignment="1">
      <alignment horizontal="left"/>
    </xf>
    <xf numFmtId="0" fontId="66" fillId="0" borderId="5" xfId="0" applyNumberFormat="1" applyFont="1" applyBorder="1" applyAlignment="1" applyProtection="1">
      <alignment horizontal="center"/>
      <protection locked="0"/>
    </xf>
    <xf numFmtId="0" fontId="66" fillId="0" borderId="5" xfId="0" applyNumberFormat="1" applyFont="1" applyBorder="1" applyAlignment="1" applyProtection="1">
      <alignment horizontal="left"/>
      <protection locked="0"/>
    </xf>
    <xf numFmtId="0" fontId="61" fillId="0" borderId="5" xfId="0" applyNumberFormat="1" applyFont="1" applyBorder="1" applyAlignment="1" applyProtection="1">
      <alignment horizontal="center"/>
      <protection locked="0"/>
    </xf>
    <xf numFmtId="0" fontId="61" fillId="0" borderId="5" xfId="0" applyNumberFormat="1" applyFont="1" applyBorder="1" applyProtection="1">
      <protection locked="0"/>
    </xf>
    <xf numFmtId="0" fontId="66" fillId="0" borderId="5" xfId="0" applyNumberFormat="1" applyFont="1" applyBorder="1"/>
    <xf numFmtId="1" fontId="66" fillId="0" borderId="5" xfId="0" applyNumberFormat="1" applyFont="1" applyBorder="1"/>
    <xf numFmtId="0" fontId="67" fillId="0" borderId="0" xfId="0" applyNumberFormat="1" applyFont="1" applyAlignment="1">
      <alignment horizontal="center"/>
    </xf>
    <xf numFmtId="0" fontId="60" fillId="0" borderId="0" xfId="0" applyNumberFormat="1" applyFont="1"/>
    <xf numFmtId="1" fontId="66" fillId="0" borderId="0" xfId="0" applyNumberFormat="1" applyFont="1"/>
    <xf numFmtId="0" fontId="66" fillId="0" borderId="0" xfId="0" applyNumberFormat="1" applyFont="1" applyAlignment="1">
      <alignment horizontal="center"/>
    </xf>
    <xf numFmtId="0" fontId="66" fillId="0" borderId="5" xfId="0" applyNumberFormat="1" applyFont="1" applyBorder="1" applyProtection="1">
      <protection locked="0"/>
    </xf>
    <xf numFmtId="0" fontId="66" fillId="0" borderId="0" xfId="0" applyNumberFormat="1" applyFont="1"/>
    <xf numFmtId="0" fontId="68" fillId="0" borderId="5" xfId="0" applyNumberFormat="1" applyFont="1" applyBorder="1" applyAlignment="1" applyProtection="1">
      <alignment horizontal="center"/>
      <protection locked="0"/>
    </xf>
    <xf numFmtId="0" fontId="68" fillId="0" borderId="5" xfId="0" applyNumberFormat="1" applyFont="1" applyBorder="1" applyAlignment="1" applyProtection="1">
      <alignment horizontal="left"/>
      <protection locked="0"/>
    </xf>
    <xf numFmtId="0" fontId="61" fillId="0" borderId="5" xfId="0" applyNumberFormat="1" applyFont="1" applyBorder="1" applyAlignment="1">
      <alignment horizontal="left"/>
    </xf>
    <xf numFmtId="0" fontId="68" fillId="0" borderId="5" xfId="0" applyNumberFormat="1" applyFont="1" applyBorder="1" applyProtection="1">
      <protection locked="0"/>
    </xf>
    <xf numFmtId="0" fontId="69" fillId="0" borderId="5" xfId="0" applyNumberFormat="1" applyFont="1" applyBorder="1" applyProtection="1">
      <protection locked="0"/>
    </xf>
    <xf numFmtId="1" fontId="0" fillId="0" borderId="0" xfId="0" applyNumberFormat="1"/>
    <xf numFmtId="0" fontId="24" fillId="0" borderId="0" xfId="0" applyNumberFormat="1" applyFont="1"/>
    <xf numFmtId="0" fontId="24" fillId="0" borderId="9" xfId="0" applyNumberFormat="1" applyFont="1" applyBorder="1" applyAlignment="1">
      <alignment horizontal="right"/>
    </xf>
    <xf numFmtId="0" fontId="24" fillId="0" borderId="0" xfId="0" applyNumberFormat="1" applyFont="1" applyProtection="1">
      <protection locked="0"/>
    </xf>
    <xf numFmtId="1" fontId="24" fillId="0" borderId="0" xfId="0" applyNumberFormat="1" applyFont="1"/>
    <xf numFmtId="1" fontId="24" fillId="0" borderId="0" xfId="0" applyNumberFormat="1" applyFont="1" applyProtection="1">
      <protection locked="0"/>
    </xf>
    <xf numFmtId="0" fontId="58" fillId="0" borderId="0" xfId="0" applyNumberFormat="1" applyFont="1" applyAlignment="1">
      <alignment horizontal="right"/>
    </xf>
    <xf numFmtId="2" fontId="70" fillId="0" borderId="5" xfId="0" applyNumberFormat="1" applyFont="1" applyBorder="1" applyAlignment="1">
      <alignment horizontal="center"/>
    </xf>
    <xf numFmtId="1" fontId="70" fillId="0" borderId="5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0" fontId="0" fillId="0" borderId="5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24" fillId="0" borderId="5" xfId="0" applyNumberFormat="1" applyFont="1" applyBorder="1" applyAlignment="1">
      <alignment horizontal="right"/>
    </xf>
    <xf numFmtId="1" fontId="24" fillId="0" borderId="0" xfId="0" applyNumberFormat="1" applyFont="1" applyAlignment="1">
      <alignment horizontal="right"/>
    </xf>
    <xf numFmtId="0" fontId="51" fillId="0" borderId="5" xfId="0" applyNumberFormat="1" applyFont="1" applyBorder="1" applyAlignment="1" applyProtection="1">
      <alignment horizontal="left"/>
      <protection locked="0"/>
    </xf>
    <xf numFmtId="2" fontId="24" fillId="0" borderId="5" xfId="0" applyNumberFormat="1" applyFont="1" applyBorder="1" applyAlignment="1">
      <alignment horizontal="right"/>
    </xf>
    <xf numFmtId="0" fontId="24" fillId="0" borderId="5" xfId="0" applyNumberFormat="1" applyFont="1" applyBorder="1" applyProtection="1">
      <protection locked="0"/>
    </xf>
    <xf numFmtId="1" fontId="24" fillId="0" borderId="5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0" fontId="71" fillId="0" borderId="0" xfId="0" applyFont="1"/>
    <xf numFmtId="0" fontId="66" fillId="0" borderId="5" xfId="0" applyFont="1" applyBorder="1" applyAlignment="1">
      <alignment horizontal="center"/>
    </xf>
    <xf numFmtId="0" fontId="61" fillId="0" borderId="5" xfId="0" applyFont="1" applyBorder="1" applyAlignment="1" applyProtection="1">
      <alignment vertical="center" wrapText="1"/>
      <protection locked="0"/>
    </xf>
    <xf numFmtId="0" fontId="66" fillId="0" borderId="0" xfId="0" applyFont="1"/>
    <xf numFmtId="0" fontId="58" fillId="0" borderId="5" xfId="0" applyFont="1" applyBorder="1" applyAlignment="1">
      <alignment horizontal="center"/>
    </xf>
    <xf numFmtId="0" fontId="24" fillId="0" borderId="5" xfId="0" applyFont="1" applyBorder="1" applyAlignment="1" applyProtection="1">
      <alignment vertical="center" wrapText="1"/>
      <protection locked="0"/>
    </xf>
    <xf numFmtId="0" fontId="51" fillId="0" borderId="5" xfId="0" applyFont="1" applyBorder="1" applyAlignment="1" applyProtection="1">
      <alignment horizontal="center" vertical="center" wrapText="1"/>
      <protection locked="0"/>
    </xf>
    <xf numFmtId="2" fontId="58" fillId="0" borderId="5" xfId="0" applyNumberFormat="1" applyFont="1" applyBorder="1" applyAlignment="1">
      <alignment horizontal="center"/>
    </xf>
    <xf numFmtId="0" fontId="58" fillId="0" borderId="0" xfId="0" applyFont="1"/>
    <xf numFmtId="0" fontId="24" fillId="0" borderId="5" xfId="0" applyFont="1" applyBorder="1" applyAlignment="1">
      <alignment horizontal="center"/>
    </xf>
    <xf numFmtId="0" fontId="24" fillId="0" borderId="5" xfId="0" applyFont="1" applyBorder="1" applyProtection="1">
      <protection locked="0"/>
    </xf>
    <xf numFmtId="0" fontId="51" fillId="0" borderId="5" xfId="0" applyFont="1" applyBorder="1" applyProtection="1">
      <protection locked="0"/>
    </xf>
    <xf numFmtId="2" fontId="51" fillId="0" borderId="5" xfId="0" applyNumberFormat="1" applyFont="1" applyBorder="1" applyProtection="1">
      <protection locked="0"/>
    </xf>
    <xf numFmtId="0" fontId="24" fillId="0" borderId="0" xfId="0" applyFont="1"/>
    <xf numFmtId="0" fontId="63" fillId="0" borderId="5" xfId="0" applyFont="1" applyBorder="1" applyAlignment="1" applyProtection="1">
      <alignment horizontal="center"/>
      <protection locked="0"/>
    </xf>
    <xf numFmtId="0" fontId="66" fillId="0" borderId="5" xfId="2" applyFont="1" applyBorder="1" applyProtection="1">
      <protection locked="0"/>
    </xf>
    <xf numFmtId="1" fontId="45" fillId="0" borderId="5" xfId="0" applyNumberFormat="1" applyFont="1" applyBorder="1" applyProtection="1">
      <protection locked="0"/>
    </xf>
    <xf numFmtId="2" fontId="72" fillId="0" borderId="5" xfId="0" applyNumberFormat="1" applyFont="1" applyBorder="1" applyProtection="1">
      <protection locked="0"/>
    </xf>
    <xf numFmtId="0" fontId="71" fillId="0" borderId="5" xfId="0" applyFont="1" applyBorder="1" applyAlignment="1">
      <alignment horizontal="center"/>
    </xf>
    <xf numFmtId="0" fontId="61" fillId="0" borderId="5" xfId="0" applyFont="1" applyBorder="1" applyProtection="1">
      <protection locked="0"/>
    </xf>
    <xf numFmtId="0" fontId="66" fillId="0" borderId="5" xfId="0" applyFont="1" applyBorder="1" applyProtection="1">
      <protection locked="0"/>
    </xf>
    <xf numFmtId="0" fontId="51" fillId="0" borderId="5" xfId="0" applyFont="1" applyBorder="1" applyAlignment="1" applyProtection="1">
      <alignment horizontal="center"/>
      <protection locked="0"/>
    </xf>
    <xf numFmtId="0" fontId="66" fillId="0" borderId="5" xfId="3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 applyProtection="1">
      <protection locked="0"/>
    </xf>
    <xf numFmtId="1" fontId="73" fillId="0" borderId="5" xfId="0" applyNumberFormat="1" applyFont="1" applyBorder="1"/>
    <xf numFmtId="2" fontId="73" fillId="0" borderId="5" xfId="0" applyNumberFormat="1" applyFont="1" applyBorder="1" applyProtection="1">
      <protection locked="0"/>
    </xf>
    <xf numFmtId="0" fontId="20" fillId="0" borderId="0" xfId="0" applyFont="1"/>
    <xf numFmtId="0" fontId="71" fillId="0" borderId="0" xfId="0" applyFont="1" applyAlignment="1">
      <alignment horizontal="center"/>
    </xf>
    <xf numFmtId="0" fontId="71" fillId="0" borderId="5" xfId="0" applyFont="1" applyBorder="1"/>
    <xf numFmtId="2" fontId="71" fillId="0" borderId="5" xfId="0" applyNumberFormat="1" applyFont="1" applyBorder="1"/>
    <xf numFmtId="0" fontId="75" fillId="0" borderId="0" xfId="0" applyFont="1"/>
    <xf numFmtId="0" fontId="67" fillId="0" borderId="0" xfId="0" applyFont="1"/>
    <xf numFmtId="0" fontId="63" fillId="0" borderId="0" xfId="0" applyFont="1"/>
    <xf numFmtId="0" fontId="57" fillId="0" borderId="0" xfId="0" applyFont="1"/>
    <xf numFmtId="0" fontId="77" fillId="0" borderId="0" xfId="0" applyFont="1"/>
    <xf numFmtId="2" fontId="51" fillId="0" borderId="5" xfId="0" applyNumberFormat="1" applyFont="1" applyBorder="1" applyAlignment="1" applyProtection="1">
      <alignment horizontal="center"/>
      <protection locked="0"/>
    </xf>
    <xf numFmtId="0" fontId="59" fillId="0" borderId="5" xfId="0" applyFont="1" applyBorder="1" applyAlignment="1">
      <alignment horizontal="center"/>
    </xf>
    <xf numFmtId="0" fontId="59" fillId="0" borderId="5" xfId="0" applyFont="1" applyBorder="1" applyAlignment="1">
      <alignment horizontal="left"/>
    </xf>
    <xf numFmtId="0" fontId="75" fillId="0" borderId="5" xfId="0" applyFont="1" applyBorder="1"/>
    <xf numFmtId="2" fontId="75" fillId="0" borderId="5" xfId="0" applyNumberFormat="1" applyFont="1" applyBorder="1"/>
    <xf numFmtId="0" fontId="57" fillId="0" borderId="5" xfId="0" applyFont="1" applyBorder="1" applyAlignment="1">
      <alignment horizontal="center"/>
    </xf>
    <xf numFmtId="0" fontId="57" fillId="0" borderId="5" xfId="0" applyFont="1" applyBorder="1" applyAlignment="1">
      <alignment horizontal="left"/>
    </xf>
    <xf numFmtId="1" fontId="78" fillId="0" borderId="5" xfId="0" applyNumberFormat="1" applyFont="1" applyBorder="1"/>
    <xf numFmtId="0" fontId="57" fillId="3" borderId="5" xfId="0" applyFont="1" applyFill="1" applyBorder="1" applyAlignment="1">
      <alignment horizontal="center"/>
    </xf>
    <xf numFmtId="0" fontId="57" fillId="3" borderId="5" xfId="0" applyFont="1" applyFill="1" applyBorder="1" applyAlignment="1">
      <alignment horizontal="left"/>
    </xf>
    <xf numFmtId="0" fontId="75" fillId="3" borderId="0" xfId="0" applyFont="1" applyFill="1"/>
    <xf numFmtId="1" fontId="76" fillId="0" borderId="5" xfId="0" applyNumberFormat="1" applyFont="1" applyBorder="1"/>
    <xf numFmtId="0" fontId="79" fillId="0" borderId="5" xfId="0" applyFont="1" applyBorder="1" applyAlignment="1">
      <alignment horizontal="left"/>
    </xf>
    <xf numFmtId="0" fontId="80" fillId="0" borderId="5" xfId="0" applyFont="1" applyBorder="1" applyAlignment="1">
      <alignment horizontal="left"/>
    </xf>
    <xf numFmtId="0" fontId="78" fillId="0" borderId="19" xfId="0" applyFont="1" applyBorder="1" applyAlignment="1">
      <alignment horizontal="center"/>
    </xf>
    <xf numFmtId="0" fontId="62" fillId="0" borderId="19" xfId="0" applyFont="1" applyBorder="1" applyAlignment="1">
      <alignment horizontal="left"/>
    </xf>
    <xf numFmtId="1" fontId="76" fillId="0" borderId="19" xfId="0" applyNumberFormat="1" applyFont="1" applyBorder="1"/>
    <xf numFmtId="0" fontId="78" fillId="0" borderId="0" xfId="0" applyFont="1"/>
    <xf numFmtId="0" fontId="60" fillId="0" borderId="5" xfId="0" applyFont="1" applyBorder="1"/>
    <xf numFmtId="2" fontId="60" fillId="0" borderId="5" xfId="0" applyNumberFormat="1" applyFont="1" applyBorder="1"/>
    <xf numFmtId="2" fontId="75" fillId="0" borderId="0" xfId="0" applyNumberFormat="1" applyFont="1"/>
    <xf numFmtId="2" fontId="70" fillId="0" borderId="5" xfId="0" applyNumberFormat="1" applyFont="1" applyBorder="1" applyAlignment="1" applyProtection="1">
      <alignment horizontal="center"/>
      <protection locked="0"/>
    </xf>
    <xf numFmtId="0" fontId="70" fillId="0" borderId="5" xfId="0" applyFont="1" applyBorder="1" applyAlignment="1">
      <alignment horizontal="center"/>
    </xf>
    <xf numFmtId="0" fontId="81" fillId="0" borderId="5" xfId="0" applyFont="1" applyBorder="1" applyAlignment="1">
      <alignment horizontal="left"/>
    </xf>
    <xf numFmtId="0" fontId="78" fillId="0" borderId="5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61" fillId="0" borderId="5" xfId="0" applyFont="1" applyBorder="1" applyAlignment="1">
      <alignment horizontal="left"/>
    </xf>
    <xf numFmtId="1" fontId="61" fillId="0" borderId="5" xfId="0" applyNumberFormat="1" applyFont="1" applyBorder="1"/>
    <xf numFmtId="0" fontId="75" fillId="0" borderId="5" xfId="0" applyFont="1" applyBorder="1" applyAlignment="1">
      <alignment horizontal="center"/>
    </xf>
    <xf numFmtId="0" fontId="71" fillId="0" borderId="5" xfId="0" applyFont="1" applyBorder="1" applyAlignment="1">
      <alignment horizontal="left"/>
    </xf>
    <xf numFmtId="0" fontId="82" fillId="0" borderId="5" xfId="0" applyFont="1" applyBorder="1"/>
    <xf numFmtId="0" fontId="82" fillId="0" borderId="5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1" fontId="82" fillId="0" borderId="5" xfId="0" applyNumberFormat="1" applyFont="1" applyBorder="1" applyAlignment="1">
      <alignment horizontal="center"/>
    </xf>
    <xf numFmtId="0" fontId="81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1" fillId="3" borderId="5" xfId="0" applyNumberFormat="1" applyFont="1" applyFill="1" applyBorder="1"/>
    <xf numFmtId="17" fontId="72" fillId="3" borderId="5" xfId="0" applyNumberFormat="1" applyFont="1" applyFill="1" applyBorder="1" applyAlignment="1">
      <alignment horizontal="right"/>
    </xf>
    <xf numFmtId="1" fontId="72" fillId="3" borderId="5" xfId="0" applyNumberFormat="1" applyFont="1" applyFill="1" applyBorder="1"/>
    <xf numFmtId="1" fontId="21" fillId="3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 applyProtection="1">
      <alignment wrapText="1"/>
      <protection locked="0"/>
    </xf>
    <xf numFmtId="0" fontId="85" fillId="4" borderId="5" xfId="0" applyNumberFormat="1" applyFont="1" applyFill="1" applyBorder="1" applyAlignment="1" applyProtection="1">
      <alignment wrapText="1"/>
      <protection locked="0"/>
    </xf>
    <xf numFmtId="1" fontId="85" fillId="4" borderId="5" xfId="0" applyNumberFormat="1" applyFont="1" applyFill="1" applyBorder="1" applyAlignment="1" applyProtection="1">
      <alignment wrapText="1"/>
      <protection locked="0"/>
    </xf>
    <xf numFmtId="1" fontId="86" fillId="3" borderId="5" xfId="0" applyNumberFormat="1" applyFont="1" applyFill="1" applyBorder="1"/>
    <xf numFmtId="0" fontId="85" fillId="4" borderId="35" xfId="0" applyNumberFormat="1" applyFont="1" applyFill="1" applyBorder="1" applyAlignment="1" applyProtection="1">
      <alignment wrapText="1"/>
      <protection locked="0"/>
    </xf>
    <xf numFmtId="1" fontId="85" fillId="4" borderId="36" xfId="0" applyNumberFormat="1" applyFont="1" applyFill="1" applyBorder="1" applyAlignment="1" applyProtection="1">
      <alignment wrapText="1"/>
      <protection locked="0"/>
    </xf>
    <xf numFmtId="0" fontId="85" fillId="0" borderId="5" xfId="0" applyNumberFormat="1" applyFont="1" applyBorder="1" applyAlignment="1" applyProtection="1">
      <alignment wrapText="1"/>
      <protection locked="0"/>
    </xf>
    <xf numFmtId="0" fontId="72" fillId="4" borderId="5" xfId="0" applyNumberFormat="1" applyFont="1" applyFill="1" applyBorder="1" applyAlignment="1" applyProtection="1">
      <alignment wrapText="1"/>
      <protection locked="0"/>
    </xf>
    <xf numFmtId="0" fontId="21" fillId="4" borderId="5" xfId="0" applyNumberFormat="1" applyFont="1" applyFill="1" applyBorder="1" applyAlignment="1" applyProtection="1">
      <alignment wrapText="1"/>
      <protection locked="0"/>
    </xf>
    <xf numFmtId="1" fontId="72" fillId="3" borderId="0" xfId="0" applyNumberFormat="1" applyFont="1" applyFill="1"/>
    <xf numFmtId="1" fontId="72" fillId="0" borderId="0" xfId="0" applyNumberFormat="1" applyFont="1"/>
    <xf numFmtId="1" fontId="72" fillId="3" borderId="0" xfId="0" applyNumberFormat="1" applyFont="1" applyFill="1" applyAlignment="1">
      <alignment horizontal="center"/>
    </xf>
    <xf numFmtId="1" fontId="87" fillId="3" borderId="0" xfId="0" applyNumberFormat="1" applyFont="1" applyFill="1" applyAlignment="1">
      <alignment horizontal="left"/>
    </xf>
    <xf numFmtId="1" fontId="84" fillId="4" borderId="5" xfId="0" applyNumberFormat="1" applyFont="1" applyFill="1" applyBorder="1" applyAlignment="1" applyProtection="1">
      <alignment wrapText="1"/>
      <protection locked="0"/>
    </xf>
    <xf numFmtId="0" fontId="88" fillId="4" borderId="5" xfId="0" applyNumberFormat="1" applyFont="1" applyFill="1" applyBorder="1" applyAlignment="1" applyProtection="1">
      <alignment wrapText="1"/>
      <protection locked="0"/>
    </xf>
    <xf numFmtId="1" fontId="88" fillId="4" borderId="5" xfId="0" applyNumberFormat="1" applyFont="1" applyFill="1" applyBorder="1" applyAlignment="1" applyProtection="1">
      <alignment wrapText="1"/>
      <protection locked="0"/>
    </xf>
    <xf numFmtId="0" fontId="85" fillId="4" borderId="0" xfId="0" applyNumberFormat="1" applyFont="1" applyFill="1" applyAlignment="1" applyProtection="1">
      <alignment wrapText="1"/>
      <protection locked="0"/>
    </xf>
    <xf numFmtId="1" fontId="89" fillId="0" borderId="5" xfId="0" applyNumberFormat="1" applyFont="1" applyBorder="1"/>
    <xf numFmtId="1" fontId="90" fillId="0" borderId="5" xfId="0" applyNumberFormat="1" applyFont="1" applyBorder="1"/>
    <xf numFmtId="0" fontId="91" fillId="0" borderId="5" xfId="0" applyNumberFormat="1" applyFont="1" applyBorder="1" applyAlignment="1" applyProtection="1">
      <alignment wrapText="1"/>
      <protection locked="0"/>
    </xf>
    <xf numFmtId="0" fontId="92" fillId="0" borderId="5" xfId="0" applyNumberFormat="1" applyFont="1" applyBorder="1" applyAlignment="1" applyProtection="1">
      <alignment wrapText="1"/>
      <protection locked="0"/>
    </xf>
    <xf numFmtId="0" fontId="92" fillId="4" borderId="5" xfId="0" applyNumberFormat="1" applyFont="1" applyFill="1" applyBorder="1" applyAlignment="1" applyProtection="1">
      <alignment wrapText="1"/>
      <protection locked="0"/>
    </xf>
    <xf numFmtId="1" fontId="92" fillId="4" borderId="5" xfId="0" applyNumberFormat="1" applyFont="1" applyFill="1" applyBorder="1" applyAlignment="1" applyProtection="1">
      <alignment wrapText="1"/>
      <protection locked="0"/>
    </xf>
    <xf numFmtId="0" fontId="93" fillId="4" borderId="5" xfId="0" applyNumberFormat="1" applyFont="1" applyFill="1" applyBorder="1" applyAlignment="1" applyProtection="1">
      <alignment wrapText="1"/>
      <protection locked="0"/>
    </xf>
    <xf numFmtId="1" fontId="93" fillId="4" borderId="5" xfId="0" applyNumberFormat="1" applyFont="1" applyFill="1" applyBorder="1" applyAlignment="1" applyProtection="1">
      <alignment wrapText="1"/>
      <protection locked="0"/>
    </xf>
    <xf numFmtId="1" fontId="92" fillId="0" borderId="5" xfId="0" applyNumberFormat="1" applyFont="1" applyBorder="1" applyAlignment="1" applyProtection="1">
      <alignment wrapText="1"/>
      <protection locked="0"/>
    </xf>
    <xf numFmtId="0" fontId="36" fillId="0" borderId="5" xfId="0" applyFont="1" applyBorder="1"/>
    <xf numFmtId="0" fontId="36" fillId="0" borderId="0" xfId="0" applyFont="1"/>
    <xf numFmtId="0" fontId="38" fillId="0" borderId="5" xfId="0" applyFont="1" applyBorder="1" applyAlignment="1">
      <alignment horizontal="center" wrapText="1"/>
    </xf>
    <xf numFmtId="0" fontId="38" fillId="0" borderId="0" xfId="0" applyFont="1"/>
    <xf numFmtId="0" fontId="14" fillId="0" borderId="5" xfId="1" applyFont="1" applyBorder="1" applyAlignment="1">
      <alignment horizontal="right" wrapText="1"/>
    </xf>
    <xf numFmtId="0" fontId="98" fillId="0" borderId="8" xfId="1" applyFont="1" applyBorder="1" applyAlignment="1">
      <alignment horizontal="left" wrapText="1"/>
    </xf>
    <xf numFmtId="1" fontId="37" fillId="0" borderId="5" xfId="0" applyNumberFormat="1" applyFont="1" applyBorder="1"/>
    <xf numFmtId="0" fontId="98" fillId="3" borderId="8" xfId="1" applyFont="1" applyFill="1" applyBorder="1" applyAlignment="1">
      <alignment horizontal="left" wrapText="1"/>
    </xf>
    <xf numFmtId="0" fontId="98" fillId="0" borderId="8" xfId="0" applyFont="1" applyBorder="1"/>
    <xf numFmtId="0" fontId="99" fillId="0" borderId="8" xfId="0" applyFont="1" applyBorder="1"/>
    <xf numFmtId="1" fontId="95" fillId="0" borderId="5" xfId="0" applyNumberFormat="1" applyFont="1" applyBorder="1"/>
    <xf numFmtId="0" fontId="76" fillId="0" borderId="0" xfId="0" applyFont="1"/>
    <xf numFmtId="0" fontId="76" fillId="0" borderId="23" xfId="0" applyFont="1" applyBorder="1"/>
    <xf numFmtId="0" fontId="76" fillId="0" borderId="9" xfId="0" applyFont="1" applyBorder="1"/>
    <xf numFmtId="0" fontId="60" fillId="0" borderId="20" xfId="0" applyFont="1" applyBorder="1" applyAlignment="1">
      <alignment horizontal="center" vertical="top" wrapText="1"/>
    </xf>
    <xf numFmtId="0" fontId="60" fillId="0" borderId="23" xfId="0" applyFont="1" applyBorder="1" applyAlignment="1">
      <alignment horizontal="center" vertical="top" wrapText="1"/>
    </xf>
    <xf numFmtId="0" fontId="76" fillId="0" borderId="6" xfId="0" applyFont="1" applyBorder="1" applyAlignment="1">
      <alignment horizontal="center"/>
    </xf>
    <xf numFmtId="0" fontId="76" fillId="0" borderId="5" xfId="0" applyFont="1" applyBorder="1"/>
    <xf numFmtId="0" fontId="76" fillId="0" borderId="6" xfId="0" applyFont="1" applyBorder="1"/>
    <xf numFmtId="0" fontId="21" fillId="0" borderId="5" xfId="0" applyFont="1" applyBorder="1" applyAlignment="1">
      <alignment horizontal="center"/>
    </xf>
    <xf numFmtId="0" fontId="21" fillId="0" borderId="6" xfId="0" applyFont="1" applyBorder="1"/>
    <xf numFmtId="0" fontId="21" fillId="0" borderId="5" xfId="0" applyFont="1" applyBorder="1"/>
    <xf numFmtId="0" fontId="21" fillId="0" borderId="5" xfId="0" applyFont="1" applyBorder="1" applyAlignment="1">
      <alignment vertical="top"/>
    </xf>
    <xf numFmtId="0" fontId="21" fillId="0" borderId="6" xfId="0" applyFont="1" applyBorder="1" applyAlignment="1">
      <alignment wrapText="1"/>
    </xf>
    <xf numFmtId="0" fontId="21" fillId="0" borderId="6" xfId="0" applyFont="1" applyBorder="1" applyAlignment="1">
      <alignment horizontal="left" wrapText="1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top" wrapText="1"/>
    </xf>
    <xf numFmtId="0" fontId="59" fillId="0" borderId="0" xfId="0" applyFont="1"/>
    <xf numFmtId="0" fontId="30" fillId="5" borderId="23" xfId="0" applyFont="1" applyFill="1" applyBorder="1"/>
    <xf numFmtId="0" fontId="30" fillId="5" borderId="33" xfId="0" applyFont="1" applyFill="1" applyBorder="1"/>
    <xf numFmtId="0" fontId="30" fillId="5" borderId="20" xfId="0" applyFont="1" applyFill="1" applyBorder="1" applyAlignment="1">
      <alignment horizontal="center" vertical="top" wrapText="1"/>
    </xf>
    <xf numFmtId="0" fontId="59" fillId="5" borderId="5" xfId="0" applyFont="1" applyFill="1" applyBorder="1"/>
    <xf numFmtId="1" fontId="101" fillId="5" borderId="5" xfId="0" applyNumberFormat="1" applyFont="1" applyFill="1" applyBorder="1"/>
    <xf numFmtId="0" fontId="51" fillId="0" borderId="5" xfId="0" applyFont="1" applyBorder="1"/>
    <xf numFmtId="0" fontId="63" fillId="0" borderId="5" xfId="0" applyFont="1" applyBorder="1"/>
    <xf numFmtId="0" fontId="51" fillId="0" borderId="0" xfId="0" applyFont="1"/>
    <xf numFmtId="0" fontId="51" fillId="0" borderId="5" xfId="0" applyFont="1" applyBorder="1" applyAlignment="1">
      <alignment horizontal="centerContinuous" vertical="center"/>
    </xf>
    <xf numFmtId="0" fontId="70" fillId="0" borderId="5" xfId="0" applyFont="1" applyBorder="1" applyAlignment="1">
      <alignment horizontal="center" vertical="top" wrapText="1"/>
    </xf>
    <xf numFmtId="0" fontId="63" fillId="0" borderId="6" xfId="0" applyFont="1" applyBorder="1"/>
    <xf numFmtId="0" fontId="63" fillId="0" borderId="5" xfId="0" applyFont="1" applyBorder="1" applyAlignment="1">
      <alignment vertical="top"/>
    </xf>
    <xf numFmtId="0" fontId="63" fillId="0" borderId="6" xfId="0" applyFont="1" applyBorder="1" applyAlignment="1">
      <alignment vertical="top" wrapText="1"/>
    </xf>
    <xf numFmtId="0" fontId="63" fillId="0" borderId="6" xfId="0" applyFont="1" applyBorder="1" applyAlignment="1">
      <alignment horizontal="left" wrapText="1"/>
    </xf>
    <xf numFmtId="0" fontId="63" fillId="0" borderId="6" xfId="0" applyFont="1" applyBorder="1" applyAlignment="1">
      <alignment wrapText="1"/>
    </xf>
    <xf numFmtId="0" fontId="63" fillId="0" borderId="5" xfId="0" applyFont="1" applyBorder="1" applyAlignment="1">
      <alignment wrapText="1"/>
    </xf>
    <xf numFmtId="0" fontId="51" fillId="0" borderId="5" xfId="0" applyFont="1" applyBorder="1" applyAlignment="1">
      <alignment horizontal="center" vertical="center"/>
    </xf>
    <xf numFmtId="0" fontId="51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/>
    </xf>
    <xf numFmtId="2" fontId="20" fillId="0" borderId="5" xfId="0" applyNumberFormat="1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top" wrapText="1"/>
    </xf>
    <xf numFmtId="0" fontId="40" fillId="0" borderId="7" xfId="0" applyFont="1" applyFill="1" applyBorder="1" applyAlignment="1">
      <alignment horizontal="center" vertical="top"/>
    </xf>
    <xf numFmtId="0" fontId="40" fillId="0" borderId="8" xfId="0" applyFont="1" applyFill="1" applyBorder="1" applyAlignment="1">
      <alignment horizontal="center" vertical="top"/>
    </xf>
    <xf numFmtId="0" fontId="40" fillId="0" borderId="5" xfId="0" applyFont="1" applyFill="1" applyBorder="1" applyAlignment="1">
      <alignment horizontal="center" vertical="top" wrapText="1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 wrapText="1"/>
    </xf>
    <xf numFmtId="0" fontId="44" fillId="0" borderId="7" xfId="0" applyFont="1" applyFill="1" applyBorder="1" applyAlignment="1">
      <alignment horizontal="center" wrapText="1"/>
    </xf>
    <xf numFmtId="0" fontId="44" fillId="0" borderId="8" xfId="0" applyFont="1" applyFill="1" applyBorder="1" applyAlignment="1">
      <alignment horizontal="center" wrapText="1"/>
    </xf>
    <xf numFmtId="0" fontId="34" fillId="0" borderId="19" xfId="0" applyFont="1" applyFill="1" applyBorder="1" applyAlignment="1">
      <alignment horizontal="center" vertical="top"/>
    </xf>
    <xf numFmtId="0" fontId="34" fillId="0" borderId="20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9" fillId="0" borderId="3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/>
    </xf>
    <xf numFmtId="0" fontId="39" fillId="0" borderId="11" xfId="0" applyFont="1" applyBorder="1"/>
    <xf numFmtId="0" fontId="39" fillId="0" borderId="12" xfId="0" applyFont="1" applyBorder="1"/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13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1" fontId="51" fillId="0" borderId="0" xfId="0" applyNumberFormat="1" applyFont="1" applyAlignment="1">
      <alignment horizontal="center"/>
    </xf>
    <xf numFmtId="1" fontId="51" fillId="0" borderId="0" xfId="0" applyNumberFormat="1" applyFont="1" applyAlignment="1">
      <alignment horizontal="center" wrapText="1"/>
    </xf>
    <xf numFmtId="1" fontId="51" fillId="0" borderId="9" xfId="0" applyNumberFormat="1" applyFont="1" applyBorder="1" applyAlignment="1">
      <alignment horizontal="center" wrapText="1"/>
    </xf>
    <xf numFmtId="1" fontId="51" fillId="0" borderId="5" xfId="0" applyNumberFormat="1" applyFont="1" applyBorder="1" applyAlignment="1">
      <alignment horizontal="left" vertical="center"/>
    </xf>
    <xf numFmtId="1" fontId="51" fillId="0" borderId="5" xfId="0" applyNumberFormat="1" applyFont="1" applyBorder="1" applyAlignment="1">
      <alignment horizontal="center"/>
    </xf>
    <xf numFmtId="1" fontId="51" fillId="0" borderId="19" xfId="0" applyNumberFormat="1" applyFont="1" applyBorder="1" applyAlignment="1">
      <alignment horizontal="center"/>
    </xf>
    <xf numFmtId="1" fontId="51" fillId="3" borderId="6" xfId="0" applyNumberFormat="1" applyFont="1" applyFill="1" applyBorder="1" applyAlignment="1" applyProtection="1">
      <alignment horizontal="center"/>
      <protection locked="0"/>
    </xf>
    <xf numFmtId="1" fontId="51" fillId="3" borderId="7" xfId="0" applyNumberFormat="1" applyFont="1" applyFill="1" applyBorder="1" applyAlignment="1" applyProtection="1">
      <alignment horizontal="center"/>
      <protection locked="0"/>
    </xf>
    <xf numFmtId="1" fontId="51" fillId="3" borderId="8" xfId="0" applyNumberFormat="1" applyFont="1" applyFill="1" applyBorder="1" applyAlignment="1" applyProtection="1">
      <alignment horizontal="center"/>
      <protection locked="0"/>
    </xf>
    <xf numFmtId="1" fontId="51" fillId="3" borderId="5" xfId="0" applyNumberFormat="1" applyFont="1" applyFill="1" applyBorder="1" applyAlignment="1" applyProtection="1">
      <alignment horizontal="center"/>
      <protection locked="0"/>
    </xf>
    <xf numFmtId="1" fontId="51" fillId="0" borderId="6" xfId="0" applyNumberFormat="1" applyFont="1" applyBorder="1" applyAlignment="1">
      <alignment horizontal="left"/>
    </xf>
    <xf numFmtId="1" fontId="51" fillId="0" borderId="8" xfId="0" applyNumberFormat="1" applyFont="1" applyBorder="1" applyAlignment="1">
      <alignment horizontal="left"/>
    </xf>
    <xf numFmtId="0" fontId="55" fillId="0" borderId="0" xfId="0" applyNumberFormat="1" applyFont="1" applyAlignment="1" applyProtection="1">
      <alignment horizontal="center"/>
      <protection locked="0"/>
    </xf>
    <xf numFmtId="0" fontId="55" fillId="0" borderId="5" xfId="0" applyNumberFormat="1" applyFont="1" applyBorder="1" applyAlignment="1">
      <alignment horizontal="center" vertical="center"/>
    </xf>
    <xf numFmtId="0" fontId="55" fillId="0" borderId="5" xfId="0" applyNumberFormat="1" applyFont="1" applyBorder="1" applyAlignment="1">
      <alignment horizontal="center"/>
    </xf>
    <xf numFmtId="0" fontId="55" fillId="0" borderId="5" xfId="0" applyNumberFormat="1" applyFont="1" applyBorder="1" applyAlignment="1">
      <alignment horizontal="center" wrapText="1"/>
    </xf>
    <xf numFmtId="0" fontId="55" fillId="0" borderId="6" xfId="0" applyNumberFormat="1" applyFont="1" applyBorder="1" applyAlignment="1">
      <alignment horizontal="center"/>
    </xf>
    <xf numFmtId="0" fontId="55" fillId="0" borderId="8" xfId="0" applyNumberFormat="1" applyFont="1" applyBorder="1" applyAlignment="1">
      <alignment horizontal="center"/>
    </xf>
    <xf numFmtId="0" fontId="30" fillId="0" borderId="5" xfId="0" applyNumberFormat="1" applyFont="1" applyBorder="1" applyAlignment="1" applyProtection="1">
      <alignment horizontal="center" wrapText="1"/>
      <protection locked="0"/>
    </xf>
    <xf numFmtId="0" fontId="30" fillId="0" borderId="5" xfId="0" applyNumberFormat="1" applyFont="1" applyBorder="1" applyAlignment="1" applyProtection="1">
      <alignment horizontal="center"/>
      <protection locked="0"/>
    </xf>
    <xf numFmtId="1" fontId="55" fillId="0" borderId="6" xfId="0" applyNumberFormat="1" applyFont="1" applyBorder="1" applyAlignment="1">
      <alignment horizontal="left"/>
    </xf>
    <xf numFmtId="1" fontId="55" fillId="0" borderId="8" xfId="0" applyNumberFormat="1" applyFont="1" applyBorder="1" applyAlignment="1">
      <alignment horizontal="left"/>
    </xf>
    <xf numFmtId="1" fontId="55" fillId="0" borderId="5" xfId="0" applyNumberFormat="1" applyFont="1" applyBorder="1" applyAlignment="1">
      <alignment horizontal="center"/>
    </xf>
    <xf numFmtId="1" fontId="30" fillId="0" borderId="5" xfId="0" applyNumberFormat="1" applyFont="1" applyBorder="1" applyAlignment="1" applyProtection="1">
      <alignment horizontal="center" wrapText="1"/>
      <protection locked="0"/>
    </xf>
    <xf numFmtId="1" fontId="30" fillId="0" borderId="5" xfId="0" applyNumberFormat="1" applyFont="1" applyBorder="1" applyAlignment="1" applyProtection="1">
      <alignment horizontal="center"/>
      <protection locked="0"/>
    </xf>
    <xf numFmtId="1" fontId="55" fillId="0" borderId="0" xfId="0" applyNumberFormat="1" applyFont="1" applyAlignment="1" applyProtection="1">
      <alignment horizontal="center"/>
      <protection locked="0"/>
    </xf>
    <xf numFmtId="1" fontId="55" fillId="0" borderId="5" xfId="0" applyNumberFormat="1" applyFont="1" applyBorder="1" applyAlignment="1">
      <alignment horizontal="center" vertical="center"/>
    </xf>
    <xf numFmtId="1" fontId="55" fillId="0" borderId="5" xfId="0" applyNumberFormat="1" applyFont="1" applyBorder="1" applyAlignment="1">
      <alignment horizontal="center" wrapText="1"/>
    </xf>
    <xf numFmtId="1" fontId="55" fillId="0" borderId="6" xfId="0" applyNumberFormat="1" applyFont="1" applyBorder="1" applyAlignment="1">
      <alignment horizontal="center"/>
    </xf>
    <xf numFmtId="1" fontId="55" fillId="0" borderId="8" xfId="0" applyNumberFormat="1" applyFont="1" applyBorder="1" applyAlignment="1">
      <alignment horizontal="center"/>
    </xf>
    <xf numFmtId="1" fontId="55" fillId="0" borderId="21" xfId="0" applyNumberFormat="1" applyFont="1" applyBorder="1" applyAlignment="1" applyProtection="1">
      <alignment horizontal="center"/>
      <protection locked="0"/>
    </xf>
    <xf numFmtId="0" fontId="57" fillId="0" borderId="0" xfId="0" applyNumberFormat="1" applyFont="1" applyAlignment="1">
      <alignment horizontal="center"/>
    </xf>
    <xf numFmtId="0" fontId="57" fillId="0" borderId="19" xfId="0" applyNumberFormat="1" applyFont="1" applyBorder="1" applyAlignment="1">
      <alignment horizontal="center" vertical="center"/>
    </xf>
    <xf numFmtId="0" fontId="57" fillId="0" borderId="20" xfId="0" applyNumberFormat="1" applyFont="1" applyBorder="1" applyAlignment="1">
      <alignment horizontal="center" vertical="center"/>
    </xf>
    <xf numFmtId="0" fontId="57" fillId="0" borderId="5" xfId="0" applyNumberFormat="1" applyFont="1" applyBorder="1" applyAlignment="1">
      <alignment horizontal="center"/>
    </xf>
    <xf numFmtId="0" fontId="57" fillId="0" borderId="6" xfId="0" applyNumberFormat="1" applyFont="1" applyBorder="1" applyAlignment="1">
      <alignment horizontal="left"/>
    </xf>
    <xf numFmtId="0" fontId="57" fillId="0" borderId="8" xfId="0" applyNumberFormat="1" applyFont="1" applyBorder="1" applyAlignment="1">
      <alignment horizontal="left"/>
    </xf>
    <xf numFmtId="0" fontId="57" fillId="0" borderId="5" xfId="0" applyNumberFormat="1" applyFont="1" applyBorder="1" applyAlignment="1">
      <alignment horizontal="center" vertical="center"/>
    </xf>
    <xf numFmtId="1" fontId="57" fillId="0" borderId="5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60" fillId="0" borderId="5" xfId="0" applyNumberFormat="1" applyFont="1" applyBorder="1" applyAlignment="1">
      <alignment horizontal="center" vertical="center" wrapText="1"/>
    </xf>
    <xf numFmtId="0" fontId="60" fillId="0" borderId="6" xfId="0" applyNumberFormat="1" applyFont="1" applyBorder="1" applyAlignment="1">
      <alignment horizontal="center" vertical="center"/>
    </xf>
    <xf numFmtId="0" fontId="60" fillId="0" borderId="5" xfId="0" applyNumberFormat="1" applyFont="1" applyBorder="1" applyAlignment="1">
      <alignment horizontal="center" vertical="center"/>
    </xf>
    <xf numFmtId="0" fontId="60" fillId="0" borderId="25" xfId="0" applyNumberFormat="1" applyFont="1" applyBorder="1" applyAlignment="1">
      <alignment horizontal="center"/>
    </xf>
    <xf numFmtId="0" fontId="60" fillId="0" borderId="26" xfId="0" applyNumberFormat="1" applyFont="1" applyBorder="1" applyAlignment="1">
      <alignment horizontal="center"/>
    </xf>
    <xf numFmtId="0" fontId="60" fillId="0" borderId="27" xfId="0" applyNumberFormat="1" applyFont="1" applyBorder="1" applyAlignment="1">
      <alignment horizontal="center"/>
    </xf>
    <xf numFmtId="0" fontId="60" fillId="0" borderId="30" xfId="0" applyNumberFormat="1" applyFont="1" applyBorder="1" applyAlignment="1">
      <alignment horizontal="center"/>
    </xf>
    <xf numFmtId="0" fontId="60" fillId="0" borderId="31" xfId="0" applyNumberFormat="1" applyFont="1" applyBorder="1" applyAlignment="1">
      <alignment horizontal="center"/>
    </xf>
    <xf numFmtId="0" fontId="60" fillId="0" borderId="32" xfId="0" applyNumberFormat="1" applyFont="1" applyBorder="1" applyAlignment="1">
      <alignment horizontal="center"/>
    </xf>
    <xf numFmtId="0" fontId="60" fillId="0" borderId="21" xfId="0" applyNumberFormat="1" applyFont="1" applyBorder="1" applyAlignment="1">
      <alignment horizontal="center" wrapText="1"/>
    </xf>
    <xf numFmtId="0" fontId="60" fillId="0" borderId="21" xfId="0" applyNumberFormat="1" applyFont="1" applyBorder="1" applyAlignment="1">
      <alignment horizontal="center"/>
    </xf>
    <xf numFmtId="0" fontId="60" fillId="0" borderId="28" xfId="0" applyNumberFormat="1" applyFont="1" applyBorder="1" applyAlignment="1">
      <alignment horizontal="center"/>
    </xf>
    <xf numFmtId="0" fontId="60" fillId="0" borderId="9" xfId="0" applyNumberFormat="1" applyFont="1" applyBorder="1" applyAlignment="1">
      <alignment horizontal="center"/>
    </xf>
    <xf numFmtId="0" fontId="60" fillId="0" borderId="33" xfId="0" applyNumberFormat="1" applyFont="1" applyBorder="1" applyAlignment="1">
      <alignment horizontal="center"/>
    </xf>
    <xf numFmtId="0" fontId="60" fillId="0" borderId="29" xfId="0" applyNumberFormat="1" applyFont="1" applyBorder="1" applyAlignment="1">
      <alignment horizontal="center"/>
    </xf>
    <xf numFmtId="0" fontId="60" fillId="0" borderId="23" xfId="0" applyNumberFormat="1" applyFont="1" applyBorder="1" applyAlignment="1">
      <alignment horizontal="center"/>
    </xf>
    <xf numFmtId="0" fontId="61" fillId="0" borderId="5" xfId="0" applyNumberFormat="1" applyFont="1" applyBorder="1" applyAlignment="1">
      <alignment horizontal="center" vertical="center"/>
    </xf>
    <xf numFmtId="0" fontId="60" fillId="0" borderId="29" xfId="0" applyNumberFormat="1" applyFont="1" applyBorder="1" applyAlignment="1">
      <alignment horizontal="center" vertical="center"/>
    </xf>
    <xf numFmtId="0" fontId="60" fillId="0" borderId="21" xfId="0" applyNumberFormat="1" applyFont="1" applyBorder="1" applyAlignment="1">
      <alignment horizontal="center" vertical="center"/>
    </xf>
    <xf numFmtId="0" fontId="60" fillId="0" borderId="28" xfId="0" applyNumberFormat="1" applyFont="1" applyBorder="1" applyAlignment="1">
      <alignment horizontal="center" vertical="center"/>
    </xf>
    <xf numFmtId="0" fontId="60" fillId="0" borderId="23" xfId="0" applyNumberFormat="1" applyFont="1" applyBorder="1" applyAlignment="1">
      <alignment horizontal="center" vertical="center"/>
    </xf>
    <xf numFmtId="0" fontId="60" fillId="0" borderId="9" xfId="0" applyNumberFormat="1" applyFont="1" applyBorder="1" applyAlignment="1">
      <alignment horizontal="center" vertical="center"/>
    </xf>
    <xf numFmtId="0" fontId="60" fillId="0" borderId="33" xfId="0" applyNumberFormat="1" applyFont="1" applyBorder="1" applyAlignment="1">
      <alignment horizontal="center" vertical="center"/>
    </xf>
    <xf numFmtId="0" fontId="60" fillId="0" borderId="20" xfId="0" applyNumberFormat="1" applyFont="1" applyBorder="1" applyAlignment="1">
      <alignment horizontal="center" vertical="center"/>
    </xf>
    <xf numFmtId="0" fontId="60" fillId="0" borderId="20" xfId="0" applyNumberFormat="1" applyFont="1" applyBorder="1" applyAlignment="1">
      <alignment horizontal="center" wrapText="1"/>
    </xf>
    <xf numFmtId="0" fontId="60" fillId="0" borderId="5" xfId="0" applyNumberFormat="1" applyFont="1" applyBorder="1" applyAlignment="1">
      <alignment horizontal="center" wrapText="1"/>
    </xf>
    <xf numFmtId="1" fontId="61" fillId="0" borderId="21" xfId="0" applyNumberFormat="1" applyFont="1" applyBorder="1" applyAlignment="1">
      <alignment horizontal="center"/>
    </xf>
    <xf numFmtId="1" fontId="30" fillId="0" borderId="0" xfId="0" applyNumberFormat="1" applyFont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1" fontId="30" fillId="0" borderId="9" xfId="0" applyNumberFormat="1" applyFont="1" applyBorder="1" applyAlignment="1">
      <alignment horizontal="center"/>
    </xf>
    <xf numFmtId="1" fontId="62" fillId="0" borderId="29" xfId="0" applyNumberFormat="1" applyFont="1" applyBorder="1" applyAlignment="1">
      <alignment horizontal="center"/>
    </xf>
    <xf numFmtId="1" fontId="62" fillId="0" borderId="21" xfId="0" applyNumberFormat="1" applyFont="1" applyBorder="1" applyAlignment="1">
      <alignment horizontal="center"/>
    </xf>
    <xf numFmtId="1" fontId="62" fillId="0" borderId="23" xfId="0" applyNumberFormat="1" applyFont="1" applyBorder="1" applyAlignment="1">
      <alignment horizontal="center"/>
    </xf>
    <xf numFmtId="1" fontId="62" fillId="0" borderId="9" xfId="0" applyNumberFormat="1" applyFont="1" applyBorder="1" applyAlignment="1">
      <alignment horizontal="center"/>
    </xf>
    <xf numFmtId="1" fontId="62" fillId="0" borderId="28" xfId="0" applyNumberFormat="1" applyFont="1" applyBorder="1" applyAlignment="1">
      <alignment horizontal="center"/>
    </xf>
    <xf numFmtId="1" fontId="62" fillId="0" borderId="33" xfId="0" applyNumberFormat="1" applyFont="1" applyBorder="1" applyAlignment="1">
      <alignment horizontal="center"/>
    </xf>
    <xf numFmtId="1" fontId="62" fillId="0" borderId="5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1" fontId="62" fillId="0" borderId="29" xfId="0" applyNumberFormat="1" applyFont="1" applyBorder="1" applyAlignment="1">
      <alignment horizontal="center" vertical="center"/>
    </xf>
    <xf numFmtId="1" fontId="62" fillId="0" borderId="21" xfId="0" applyNumberFormat="1" applyFont="1" applyBorder="1" applyAlignment="1">
      <alignment horizontal="center" vertical="center"/>
    </xf>
    <xf numFmtId="1" fontId="62" fillId="0" borderId="28" xfId="0" applyNumberFormat="1" applyFont="1" applyBorder="1" applyAlignment="1">
      <alignment horizontal="center" vertical="center"/>
    </xf>
    <xf numFmtId="1" fontId="62" fillId="0" borderId="23" xfId="0" applyNumberFormat="1" applyFont="1" applyBorder="1" applyAlignment="1">
      <alignment horizontal="center" vertical="center"/>
    </xf>
    <xf numFmtId="1" fontId="62" fillId="0" borderId="9" xfId="0" applyNumberFormat="1" applyFont="1" applyBorder="1" applyAlignment="1">
      <alignment horizontal="center" vertical="center"/>
    </xf>
    <xf numFmtId="1" fontId="62" fillId="0" borderId="33" xfId="0" applyNumberFormat="1" applyFont="1" applyBorder="1" applyAlignment="1">
      <alignment horizontal="center" vertical="center"/>
    </xf>
    <xf numFmtId="1" fontId="62" fillId="0" borderId="6" xfId="0" applyNumberFormat="1" applyFont="1" applyBorder="1" applyAlignment="1">
      <alignment horizontal="center" wrapText="1"/>
    </xf>
    <xf numFmtId="1" fontId="62" fillId="0" borderId="8" xfId="0" applyNumberFormat="1" applyFont="1" applyBorder="1" applyAlignment="1">
      <alignment horizontal="center" wrapText="1"/>
    </xf>
    <xf numFmtId="1" fontId="62" fillId="0" borderId="5" xfId="0" applyNumberFormat="1" applyFont="1" applyBorder="1" applyAlignment="1">
      <alignment horizontal="center" wrapText="1"/>
    </xf>
    <xf numFmtId="0" fontId="25" fillId="0" borderId="0" xfId="0" applyNumberFormat="1" applyFont="1" applyAlignment="1">
      <alignment horizontal="center"/>
    </xf>
    <xf numFmtId="0" fontId="25" fillId="0" borderId="19" xfId="0" applyNumberFormat="1" applyFont="1" applyBorder="1" applyAlignment="1">
      <alignment horizontal="center" vertical="center" wrapText="1"/>
    </xf>
    <xf numFmtId="0" fontId="25" fillId="0" borderId="34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/>
    </xf>
    <xf numFmtId="0" fontId="25" fillId="0" borderId="34" xfId="0" applyNumberFormat="1" applyFont="1" applyBorder="1" applyAlignment="1">
      <alignment horizontal="center" vertical="center"/>
    </xf>
    <xf numFmtId="0" fontId="25" fillId="0" borderId="20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wrapText="1"/>
    </xf>
    <xf numFmtId="2" fontId="25" fillId="0" borderId="8" xfId="0" applyNumberFormat="1" applyFont="1" applyBorder="1" applyAlignment="1">
      <alignment horizont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5" fillId="0" borderId="6" xfId="0" applyNumberFormat="1" applyFont="1" applyBorder="1" applyAlignment="1">
      <alignment horizontal="center"/>
    </xf>
    <xf numFmtId="0" fontId="25" fillId="0" borderId="8" xfId="0" applyNumberFormat="1" applyFont="1" applyBorder="1" applyAlignment="1">
      <alignment horizontal="center"/>
    </xf>
    <xf numFmtId="0" fontId="61" fillId="0" borderId="5" xfId="0" applyNumberFormat="1" applyFont="1" applyBorder="1" applyAlignment="1">
      <alignment horizontal="center" wrapText="1"/>
    </xf>
    <xf numFmtId="1" fontId="61" fillId="0" borderId="5" xfId="0" applyNumberFormat="1" applyFont="1" applyBorder="1" applyAlignment="1">
      <alignment horizontal="center"/>
    </xf>
    <xf numFmtId="0" fontId="61" fillId="0" borderId="0" xfId="0" applyNumberFormat="1" applyFont="1" applyAlignment="1">
      <alignment horizontal="center"/>
    </xf>
    <xf numFmtId="0" fontId="61" fillId="0" borderId="9" xfId="0" applyNumberFormat="1" applyFont="1" applyBorder="1" applyAlignment="1">
      <alignment horizontal="right"/>
    </xf>
    <xf numFmtId="0" fontId="61" fillId="0" borderId="19" xfId="0" applyNumberFormat="1" applyFont="1" applyBorder="1" applyAlignment="1">
      <alignment horizontal="center" vertical="center" wrapText="1"/>
    </xf>
    <xf numFmtId="0" fontId="61" fillId="0" borderId="34" xfId="0" applyNumberFormat="1" applyFont="1" applyBorder="1" applyAlignment="1">
      <alignment horizontal="center" vertical="center" wrapText="1"/>
    </xf>
    <xf numFmtId="0" fontId="61" fillId="0" borderId="20" xfId="0" applyNumberFormat="1" applyFont="1" applyBorder="1" applyAlignment="1">
      <alignment horizontal="center" vertical="center" wrapText="1"/>
    </xf>
    <xf numFmtId="0" fontId="61" fillId="0" borderId="19" xfId="0" applyNumberFormat="1" applyFont="1" applyBorder="1" applyAlignment="1">
      <alignment horizontal="center" vertical="center"/>
    </xf>
    <xf numFmtId="0" fontId="61" fillId="0" borderId="34" xfId="0" applyNumberFormat="1" applyFont="1" applyBorder="1" applyAlignment="1">
      <alignment horizontal="center" vertical="center"/>
    </xf>
    <xf numFmtId="0" fontId="61" fillId="0" borderId="20" xfId="0" applyNumberFormat="1" applyFont="1" applyBorder="1" applyAlignment="1">
      <alignment horizontal="center" vertical="center"/>
    </xf>
    <xf numFmtId="1" fontId="61" fillId="0" borderId="8" xfId="0" applyNumberFormat="1" applyFont="1" applyBorder="1" applyAlignment="1">
      <alignment horizontal="center"/>
    </xf>
    <xf numFmtId="1" fontId="61" fillId="0" borderId="6" xfId="0" applyNumberFormat="1" applyFont="1" applyBorder="1" applyAlignment="1">
      <alignment horizontal="center"/>
    </xf>
    <xf numFmtId="1" fontId="61" fillId="0" borderId="7" xfId="0" applyNumberFormat="1" applyFont="1" applyBorder="1" applyAlignment="1">
      <alignment horizontal="center"/>
    </xf>
    <xf numFmtId="0" fontId="61" fillId="0" borderId="8" xfId="0" applyNumberFormat="1" applyFont="1" applyBorder="1" applyAlignment="1">
      <alignment horizontal="center" wrapText="1"/>
    </xf>
    <xf numFmtId="1" fontId="61" fillId="0" borderId="5" xfId="0" applyNumberFormat="1" applyFont="1" applyBorder="1" applyAlignment="1">
      <alignment horizontal="center" wrapText="1"/>
    </xf>
    <xf numFmtId="0" fontId="61" fillId="0" borderId="6" xfId="0" applyNumberFormat="1" applyFont="1" applyBorder="1" applyAlignment="1">
      <alignment horizontal="left"/>
    </xf>
    <xf numFmtId="0" fontId="61" fillId="0" borderId="8" xfId="0" applyNumberFormat="1" applyFont="1" applyBorder="1" applyAlignment="1">
      <alignment horizontal="left"/>
    </xf>
    <xf numFmtId="0" fontId="24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 vertical="center"/>
    </xf>
    <xf numFmtId="0" fontId="51" fillId="0" borderId="19" xfId="0" applyNumberFormat="1" applyFont="1" applyBorder="1" applyAlignment="1">
      <alignment horizontal="center" vertical="center" wrapText="1"/>
    </xf>
    <xf numFmtId="0" fontId="51" fillId="0" borderId="34" xfId="0" applyNumberFormat="1" applyFont="1" applyBorder="1" applyAlignment="1">
      <alignment horizontal="center" vertical="center" wrapText="1"/>
    </xf>
    <xf numFmtId="0" fontId="51" fillId="0" borderId="20" xfId="0" applyNumberFormat="1" applyFont="1" applyBorder="1" applyAlignment="1">
      <alignment horizontal="center" vertical="center" wrapText="1"/>
    </xf>
    <xf numFmtId="0" fontId="51" fillId="0" borderId="5" xfId="0" applyNumberFormat="1" applyFont="1" applyBorder="1" applyAlignment="1">
      <alignment horizontal="center" vertical="center"/>
    </xf>
    <xf numFmtId="2" fontId="51" fillId="0" borderId="6" xfId="0" applyNumberFormat="1" applyFont="1" applyBorder="1" applyAlignment="1">
      <alignment horizontal="center"/>
    </xf>
    <xf numFmtId="2" fontId="51" fillId="0" borderId="7" xfId="0" applyNumberFormat="1" applyFont="1" applyBorder="1" applyAlignment="1">
      <alignment horizontal="center"/>
    </xf>
    <xf numFmtId="2" fontId="51" fillId="0" borderId="8" xfId="0" applyNumberFormat="1" applyFont="1" applyBorder="1" applyAlignment="1">
      <alignment horizontal="center"/>
    </xf>
    <xf numFmtId="2" fontId="70" fillId="0" borderId="6" xfId="0" applyNumberFormat="1" applyFont="1" applyBorder="1" applyAlignment="1">
      <alignment horizontal="center" wrapText="1"/>
    </xf>
    <xf numFmtId="2" fontId="70" fillId="0" borderId="8" xfId="0" applyNumberFormat="1" applyFont="1" applyBorder="1" applyAlignment="1">
      <alignment horizontal="center" wrapText="1"/>
    </xf>
    <xf numFmtId="0" fontId="51" fillId="0" borderId="6" xfId="0" applyNumberFormat="1" applyFont="1" applyBorder="1" applyAlignment="1">
      <alignment horizontal="left"/>
    </xf>
    <xf numFmtId="0" fontId="51" fillId="0" borderId="8" xfId="0" applyNumberFormat="1" applyFont="1" applyBorder="1" applyAlignment="1">
      <alignment horizontal="left"/>
    </xf>
    <xf numFmtId="2" fontId="70" fillId="0" borderId="5" xfId="0" applyNumberFormat="1" applyFont="1" applyBorder="1" applyAlignment="1">
      <alignment horizontal="center" wrapText="1"/>
    </xf>
    <xf numFmtId="2" fontId="51" fillId="0" borderId="5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60" fillId="0" borderId="5" xfId="0" applyFont="1" applyBorder="1" applyAlignment="1" applyProtection="1">
      <alignment horizontal="center" vertical="center" wrapText="1"/>
      <protection locked="0"/>
    </xf>
    <xf numFmtId="2" fontId="60" fillId="0" borderId="5" xfId="0" applyNumberFormat="1" applyFont="1" applyBorder="1" applyAlignment="1" applyProtection="1">
      <alignment horizontal="center" vertical="center" wrapText="1"/>
      <protection locked="0"/>
    </xf>
    <xf numFmtId="0" fontId="51" fillId="0" borderId="5" xfId="0" applyFont="1" applyBorder="1" applyAlignment="1" applyProtection="1">
      <alignment horizontal="center"/>
      <protection locked="0"/>
    </xf>
    <xf numFmtId="0" fontId="59" fillId="0" borderId="6" xfId="0" applyFont="1" applyBorder="1" applyAlignment="1" applyProtection="1">
      <alignment horizontal="center" vertical="center" wrapText="1"/>
      <protection locked="0"/>
    </xf>
    <xf numFmtId="0" fontId="59" fillId="0" borderId="8" xfId="0" applyFont="1" applyBorder="1" applyAlignment="1" applyProtection="1">
      <alignment horizontal="center" vertical="center" wrapText="1"/>
      <protection locked="0"/>
    </xf>
    <xf numFmtId="0" fontId="59" fillId="0" borderId="6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6" fillId="0" borderId="9" xfId="0" applyFont="1" applyBorder="1" applyAlignment="1">
      <alignment horizontal="center"/>
    </xf>
    <xf numFmtId="0" fontId="59" fillId="0" borderId="19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76" fillId="0" borderId="6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60" fillId="0" borderId="0" xfId="0" applyFont="1" applyAlignment="1">
      <alignment horizontal="center" wrapText="1"/>
    </xf>
    <xf numFmtId="0" fontId="76" fillId="0" borderId="19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51" fillId="0" borderId="6" xfId="0" applyFont="1" applyBorder="1" applyAlignment="1" applyProtection="1">
      <alignment horizontal="center" vertical="center" wrapText="1"/>
      <protection locked="0"/>
    </xf>
    <xf numFmtId="0" fontId="51" fillId="0" borderId="8" xfId="0" applyFont="1" applyBorder="1" applyAlignment="1" applyProtection="1">
      <alignment horizontal="center" vertical="center" wrapText="1"/>
      <protection locked="0"/>
    </xf>
    <xf numFmtId="0" fontId="81" fillId="0" borderId="0" xfId="0" applyFont="1" applyAlignment="1">
      <alignment horizontal="center"/>
    </xf>
    <xf numFmtId="0" fontId="59" fillId="0" borderId="9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/>
    </xf>
    <xf numFmtId="0" fontId="59" fillId="0" borderId="5" xfId="0" applyFont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 applyProtection="1">
      <alignment horizontal="center" vertical="center"/>
      <protection locked="0"/>
    </xf>
    <xf numFmtId="0" fontId="85" fillId="0" borderId="5" xfId="0" applyNumberFormat="1" applyFont="1" applyBorder="1" applyAlignment="1" applyProtection="1">
      <alignment wrapText="1"/>
      <protection locked="0"/>
    </xf>
    <xf numFmtId="1" fontId="21" fillId="3" borderId="5" xfId="0" applyNumberFormat="1" applyFont="1" applyFill="1" applyBorder="1" applyAlignment="1">
      <alignment horizontal="center"/>
    </xf>
    <xf numFmtId="1" fontId="21" fillId="3" borderId="6" xfId="0" applyNumberFormat="1" applyFont="1" applyFill="1" applyBorder="1" applyAlignment="1">
      <alignment horizontal="center"/>
    </xf>
    <xf numFmtId="1" fontId="21" fillId="3" borderId="8" xfId="0" applyNumberFormat="1" applyFont="1" applyFill="1" applyBorder="1" applyAlignment="1">
      <alignment horizontal="center"/>
    </xf>
    <xf numFmtId="1" fontId="21" fillId="3" borderId="5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 applyProtection="1">
      <alignment wrapText="1"/>
      <protection locked="0"/>
    </xf>
    <xf numFmtId="0" fontId="85" fillId="4" borderId="5" xfId="0" applyNumberFormat="1" applyFont="1" applyFill="1" applyBorder="1" applyAlignment="1" applyProtection="1">
      <alignment wrapText="1"/>
      <protection locked="0"/>
    </xf>
    <xf numFmtId="1" fontId="72" fillId="3" borderId="0" xfId="0" applyNumberFormat="1" applyFont="1" applyFill="1" applyAlignment="1">
      <alignment horizontal="center"/>
    </xf>
    <xf numFmtId="1" fontId="87" fillId="3" borderId="0" xfId="0" applyNumberFormat="1" applyFont="1" applyFill="1" applyAlignment="1">
      <alignment horizontal="center"/>
    </xf>
    <xf numFmtId="0" fontId="85" fillId="4" borderId="0" xfId="0" applyNumberFormat="1" applyFont="1" applyFill="1" applyAlignment="1" applyProtection="1">
      <alignment wrapText="1"/>
      <protection locked="0"/>
    </xf>
    <xf numFmtId="0" fontId="94" fillId="0" borderId="5" xfId="0" applyNumberFormat="1" applyFont="1" applyBorder="1" applyAlignment="1" applyProtection="1">
      <alignment wrapText="1"/>
      <protection locked="0"/>
    </xf>
    <xf numFmtId="1" fontId="90" fillId="0" borderId="5" xfId="0" applyNumberFormat="1" applyFont="1" applyBorder="1" applyAlignment="1">
      <alignment horizontal="center"/>
    </xf>
    <xf numFmtId="1" fontId="89" fillId="0" borderId="6" xfId="0" applyNumberFormat="1" applyFont="1" applyBorder="1" applyAlignment="1">
      <alignment horizontal="center"/>
    </xf>
    <xf numFmtId="1" fontId="89" fillId="0" borderId="8" xfId="0" applyNumberFormat="1" applyFont="1" applyBorder="1" applyAlignment="1">
      <alignment horizontal="center"/>
    </xf>
    <xf numFmtId="0" fontId="91" fillId="0" borderId="5" xfId="0" applyNumberFormat="1" applyFont="1" applyBorder="1" applyAlignment="1" applyProtection="1">
      <alignment wrapText="1"/>
      <protection locked="0"/>
    </xf>
    <xf numFmtId="0" fontId="92" fillId="0" borderId="5" xfId="0" applyNumberFormat="1" applyFont="1" applyBorder="1" applyAlignment="1" applyProtection="1">
      <alignment wrapText="1"/>
      <protection locked="0"/>
    </xf>
    <xf numFmtId="0" fontId="97" fillId="0" borderId="5" xfId="0" applyFont="1" applyBorder="1" applyAlignment="1">
      <alignment horizontal="center"/>
    </xf>
    <xf numFmtId="0" fontId="95" fillId="0" borderId="23" xfId="0" applyFont="1" applyBorder="1" applyAlignment="1">
      <alignment horizontal="center"/>
    </xf>
    <xf numFmtId="0" fontId="95" fillId="0" borderId="9" xfId="0" applyFont="1" applyBorder="1" applyAlignment="1">
      <alignment horizontal="center"/>
    </xf>
    <xf numFmtId="0" fontId="96" fillId="0" borderId="19" xfId="0" applyFont="1" applyBorder="1" applyAlignment="1">
      <alignment horizontal="center" vertical="center"/>
    </xf>
    <xf numFmtId="0" fontId="96" fillId="0" borderId="34" xfId="0" applyFont="1" applyBorder="1" applyAlignment="1">
      <alignment horizontal="center" vertical="center"/>
    </xf>
    <xf numFmtId="0" fontId="96" fillId="0" borderId="20" xfId="0" applyFont="1" applyBorder="1" applyAlignment="1">
      <alignment horizontal="center" vertical="center"/>
    </xf>
    <xf numFmtId="0" fontId="97" fillId="0" borderId="19" xfId="0" applyFont="1" applyBorder="1" applyAlignment="1">
      <alignment horizontal="center" vertical="center"/>
    </xf>
    <xf numFmtId="0" fontId="97" fillId="0" borderId="34" xfId="0" applyFont="1" applyBorder="1" applyAlignment="1">
      <alignment horizontal="center" vertical="center"/>
    </xf>
    <xf numFmtId="0" fontId="97" fillId="0" borderId="20" xfId="0" applyFont="1" applyBorder="1" applyAlignment="1">
      <alignment horizontal="center" vertical="center"/>
    </xf>
    <xf numFmtId="0" fontId="97" fillId="0" borderId="5" xfId="0" applyFont="1" applyBorder="1" applyAlignment="1">
      <alignment horizontal="center" wrapText="1"/>
    </xf>
    <xf numFmtId="0" fontId="30" fillId="0" borderId="29" xfId="0" applyFont="1" applyBorder="1" applyAlignment="1">
      <alignment horizontal="left" wrapText="1"/>
    </xf>
    <xf numFmtId="0" fontId="30" fillId="0" borderId="21" xfId="0" applyFont="1" applyBorder="1" applyAlignment="1">
      <alignment horizontal="left" wrapText="1"/>
    </xf>
    <xf numFmtId="0" fontId="55" fillId="5" borderId="29" xfId="0" applyFont="1" applyFill="1" applyBorder="1" applyAlignment="1">
      <alignment horizontal="center" wrapText="1"/>
    </xf>
    <xf numFmtId="0" fontId="100" fillId="5" borderId="28" xfId="0" applyFont="1" applyFill="1" applyBorder="1" applyAlignment="1">
      <alignment horizontal="center" wrapText="1"/>
    </xf>
    <xf numFmtId="0" fontId="51" fillId="0" borderId="5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51" fillId="0" borderId="5" xfId="0" applyFont="1" applyBorder="1" applyAlignment="1">
      <alignment horizontal="center" wrapText="1"/>
    </xf>
    <xf numFmtId="1" fontId="21" fillId="0" borderId="5" xfId="0" applyNumberFormat="1" applyFont="1" applyBorder="1"/>
  </cellXfs>
  <cellStyles count="4">
    <cellStyle name="Normal" xfId="0" builtinId="0"/>
    <cellStyle name="Normal 2" xfId="2"/>
    <cellStyle name="Normal 3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LBC%20MEETINGS/140%20SLBC%20MEETING/Siddana%20Jee/PMJDY%20PROGRESS%20UM%20report%20%20accounts%20consolidated%20accounts%20%20AS%20ON%2030.11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raksha%20Schemes(PMJJBY,%20PMSBY,%20APY)/2017/SURAKSHA%20-%20OCTOBER%202017/SLBC-CONSOLIDATION%20-%20OCTOBER%2017%20-%20FINAL%20-%2014.12.2017%20-%20to%20put%20for%20SLBC%20Mee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017-2018/September%20Quarter,%202017/SLBC%20REPORTS%20GENERATED%20FROM%20THE%20PORTAL/Data%20after%20all%20Bank's%20completion/bank-1-dataentry-generalNew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017-2018/September%20Quarter,%202017/SLBC%20REPORTS%20GENERATED%20FROM%20THE%20PORTAL/Data%20after%20all%20Bank's%20completion/3A_GSS_data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017-2018/September%20Quarter,%202017/SLBC%20REPORTS%20GENERATED%20FROM%20THE%20PORTAL/Data%20after%20all%20Bank's%20completion/bank-2-ACP-BAL%20OS-LBS-MIS%201-3%20REPORTS%20-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017-2018/September%20Quarter,%202017/SLBC%20REPORTS%20GENERATED%20FROM%20THE%20PORTAL/Data%20after%20all%20Bank's%20completion/SHG/BankWiseSHG%20-%20final%20for%20pri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NARA"/>
      <sheetName val="CORPORATION"/>
      <sheetName val="SYNDICATE"/>
      <sheetName val="SBH"/>
      <sheetName val="SBI"/>
      <sheetName val="SBM"/>
      <sheetName val="VIJAYA"/>
      <sheetName val="allahabad"/>
      <sheetName val="ANDRA"/>
      <sheetName val="BOB"/>
      <sheetName val="BOI"/>
      <sheetName val="BOM"/>
      <sheetName val="CBI"/>
      <sheetName val="DENA"/>
      <sheetName val="INDIAN"/>
      <sheetName val="IOB"/>
      <sheetName val="OBC"/>
      <sheetName val="PNB"/>
      <sheetName val="PSB"/>
      <sheetName val="SBP"/>
      <sheetName val="SBBJ"/>
      <sheetName val="SBT"/>
      <sheetName val="UCO"/>
      <sheetName val="UNION BANK "/>
      <sheetName val="UNITED "/>
      <sheetName val="IDBI"/>
      <sheetName val="BMB"/>
      <sheetName val="KTK"/>
      <sheetName val="ING"/>
      <sheetName val="CSB"/>
      <sheetName val="CUB"/>
      <sheetName val="DHANALAXMI"/>
      <sheetName val="FEDERAL"/>
      <sheetName val="JK"/>
      <sheetName val="KARUR"/>
      <sheetName val="LVB"/>
      <sheetName val="RATNAKAR"/>
      <sheetName val="SIB"/>
      <sheetName val="TNMB"/>
      <sheetName val="INDUSIND"/>
      <sheetName val="HDFC"/>
      <sheetName val="AXIS"/>
      <sheetName val="ICICI"/>
      <sheetName val="KOTAK"/>
      <sheetName val="YES"/>
      <sheetName val="KAVERI"/>
      <sheetName val="PKGB"/>
      <sheetName val="KVGB"/>
      <sheetName val="DIST WISE"/>
      <sheetName val="BANKWISE"/>
      <sheetName val="bankwise print"/>
    </sheetNames>
    <sheetDataSet>
      <sheetData sheetId="0">
        <row r="4">
          <cell r="C4">
            <v>6381</v>
          </cell>
          <cell r="D4">
            <v>3165</v>
          </cell>
          <cell r="E4">
            <v>1997</v>
          </cell>
          <cell r="F4">
            <v>538</v>
          </cell>
          <cell r="G4">
            <v>12081</v>
          </cell>
          <cell r="H4">
            <v>7011</v>
          </cell>
          <cell r="I4">
            <v>273.58007040000001</v>
          </cell>
          <cell r="J4">
            <v>1151</v>
          </cell>
          <cell r="K4">
            <v>11031</v>
          </cell>
          <cell r="L4">
            <v>9804</v>
          </cell>
        </row>
        <row r="5">
          <cell r="C5">
            <v>29908</v>
          </cell>
          <cell r="E5">
            <v>9331</v>
          </cell>
          <cell r="G5">
            <v>39239</v>
          </cell>
          <cell r="H5">
            <v>20577</v>
          </cell>
          <cell r="I5">
            <v>907.54072810000002</v>
          </cell>
          <cell r="J5">
            <v>4438</v>
          </cell>
          <cell r="K5">
            <v>27490</v>
          </cell>
          <cell r="L5">
            <v>24433</v>
          </cell>
        </row>
        <row r="6">
          <cell r="C6">
            <v>11955</v>
          </cell>
          <cell r="D6">
            <v>137951</v>
          </cell>
          <cell r="E6">
            <v>3024</v>
          </cell>
          <cell r="F6">
            <v>32919</v>
          </cell>
          <cell r="G6">
            <v>185849</v>
          </cell>
          <cell r="H6">
            <v>113963</v>
          </cell>
          <cell r="I6">
            <v>4473.3960605999991</v>
          </cell>
          <cell r="J6">
            <v>30239</v>
          </cell>
          <cell r="K6">
            <v>143287</v>
          </cell>
          <cell r="L6">
            <v>127353</v>
          </cell>
        </row>
        <row r="7">
          <cell r="C7">
            <v>43319</v>
          </cell>
          <cell r="D7">
            <v>14381</v>
          </cell>
          <cell r="E7">
            <v>10570</v>
          </cell>
          <cell r="F7">
            <v>1879</v>
          </cell>
          <cell r="G7">
            <v>70149</v>
          </cell>
          <cell r="H7">
            <v>45251</v>
          </cell>
          <cell r="I7">
            <v>1255.3190625999998</v>
          </cell>
          <cell r="J7">
            <v>9940</v>
          </cell>
          <cell r="K7">
            <v>51743</v>
          </cell>
          <cell r="L7">
            <v>45989</v>
          </cell>
        </row>
        <row r="8">
          <cell r="C8">
            <v>5311</v>
          </cell>
          <cell r="D8">
            <v>7910</v>
          </cell>
          <cell r="E8">
            <v>740</v>
          </cell>
          <cell r="F8">
            <v>1807</v>
          </cell>
          <cell r="G8">
            <v>15768</v>
          </cell>
          <cell r="H8">
            <v>10674</v>
          </cell>
          <cell r="I8">
            <v>279.18800730000004</v>
          </cell>
          <cell r="J8">
            <v>3214</v>
          </cell>
          <cell r="K8">
            <v>11592</v>
          </cell>
          <cell r="L8">
            <v>10303</v>
          </cell>
        </row>
        <row r="9">
          <cell r="C9">
            <v>19318</v>
          </cell>
          <cell r="D9">
            <v>4783</v>
          </cell>
          <cell r="E9">
            <v>5423</v>
          </cell>
          <cell r="F9">
            <v>662</v>
          </cell>
          <cell r="G9">
            <v>30186</v>
          </cell>
          <cell r="H9">
            <v>18016</v>
          </cell>
          <cell r="I9">
            <v>460.78948170000001</v>
          </cell>
          <cell r="J9">
            <v>3809</v>
          </cell>
          <cell r="K9">
            <v>21948</v>
          </cell>
          <cell r="L9">
            <v>19507</v>
          </cell>
        </row>
        <row r="10">
          <cell r="C10">
            <v>12022</v>
          </cell>
          <cell r="D10">
            <v>1402</v>
          </cell>
          <cell r="E10">
            <v>3889</v>
          </cell>
          <cell r="F10">
            <v>185</v>
          </cell>
          <cell r="G10">
            <v>17498</v>
          </cell>
          <cell r="H10">
            <v>9350</v>
          </cell>
          <cell r="I10">
            <v>322.33595169999995</v>
          </cell>
          <cell r="J10">
            <v>2628</v>
          </cell>
          <cell r="K10">
            <v>10637</v>
          </cell>
          <cell r="L10">
            <v>9454</v>
          </cell>
        </row>
        <row r="11">
          <cell r="C11">
            <v>17247</v>
          </cell>
          <cell r="E11">
            <v>3306</v>
          </cell>
          <cell r="G11">
            <v>20553</v>
          </cell>
          <cell r="H11">
            <v>13941</v>
          </cell>
          <cell r="I11">
            <v>458.4079969</v>
          </cell>
          <cell r="J11">
            <v>905</v>
          </cell>
          <cell r="K11">
            <v>16459</v>
          </cell>
          <cell r="L11">
            <v>14629</v>
          </cell>
        </row>
        <row r="12">
          <cell r="C12">
            <v>41984</v>
          </cell>
          <cell r="E12">
            <v>11556</v>
          </cell>
          <cell r="G12">
            <v>53540</v>
          </cell>
          <cell r="H12">
            <v>30428</v>
          </cell>
          <cell r="I12">
            <v>1296.3276836000002</v>
          </cell>
          <cell r="J12">
            <v>5252</v>
          </cell>
          <cell r="K12">
            <v>38559</v>
          </cell>
          <cell r="L12">
            <v>34271</v>
          </cell>
        </row>
        <row r="13">
          <cell r="C13">
            <v>38982</v>
          </cell>
          <cell r="D13">
            <v>7778</v>
          </cell>
          <cell r="E13">
            <v>6035</v>
          </cell>
          <cell r="F13">
            <v>1037</v>
          </cell>
          <cell r="G13">
            <v>53832</v>
          </cell>
          <cell r="H13">
            <v>39688</v>
          </cell>
          <cell r="I13">
            <v>1690.7069662999993</v>
          </cell>
          <cell r="J13">
            <v>4792</v>
          </cell>
          <cell r="K13">
            <v>42676</v>
          </cell>
          <cell r="L13">
            <v>37930</v>
          </cell>
        </row>
        <row r="14">
          <cell r="C14">
            <v>90338</v>
          </cell>
          <cell r="D14">
            <v>15415</v>
          </cell>
          <cell r="E14">
            <v>20559</v>
          </cell>
          <cell r="F14">
            <v>2608</v>
          </cell>
          <cell r="G14">
            <v>128920</v>
          </cell>
          <cell r="H14">
            <v>82586</v>
          </cell>
          <cell r="I14">
            <v>1125.3502546</v>
          </cell>
          <cell r="J14">
            <v>50772</v>
          </cell>
          <cell r="K14">
            <v>78571</v>
          </cell>
          <cell r="L14">
            <v>69834</v>
          </cell>
        </row>
        <row r="15">
          <cell r="C15">
            <v>40601</v>
          </cell>
          <cell r="D15">
            <v>12598</v>
          </cell>
          <cell r="E15">
            <v>8670</v>
          </cell>
          <cell r="F15">
            <v>2723</v>
          </cell>
          <cell r="G15">
            <v>64592</v>
          </cell>
          <cell r="H15">
            <v>41806</v>
          </cell>
          <cell r="I15">
            <v>2121.3441441000004</v>
          </cell>
          <cell r="J15">
            <v>6371</v>
          </cell>
          <cell r="K15">
            <v>47141</v>
          </cell>
          <cell r="L15">
            <v>41899</v>
          </cell>
        </row>
        <row r="16">
          <cell r="C16">
            <v>49406</v>
          </cell>
          <cell r="D16">
            <v>15321</v>
          </cell>
          <cell r="E16">
            <v>10754</v>
          </cell>
          <cell r="F16">
            <v>3882</v>
          </cell>
          <cell r="G16">
            <v>79363</v>
          </cell>
          <cell r="H16">
            <v>50091</v>
          </cell>
          <cell r="I16">
            <v>1369.6116783000002</v>
          </cell>
          <cell r="J16">
            <v>5178</v>
          </cell>
          <cell r="K16">
            <v>60379</v>
          </cell>
          <cell r="L16">
            <v>53665</v>
          </cell>
        </row>
        <row r="17">
          <cell r="C17">
            <v>9082</v>
          </cell>
          <cell r="D17">
            <v>10352</v>
          </cell>
          <cell r="E17">
            <v>1267</v>
          </cell>
          <cell r="F17">
            <v>1592</v>
          </cell>
          <cell r="G17">
            <v>22293</v>
          </cell>
          <cell r="H17">
            <v>16575</v>
          </cell>
          <cell r="I17">
            <v>383.46452409999995</v>
          </cell>
          <cell r="J17">
            <v>4364</v>
          </cell>
          <cell r="K17">
            <v>18085</v>
          </cell>
          <cell r="L17">
            <v>16074</v>
          </cell>
        </row>
        <row r="18">
          <cell r="C18">
            <v>18490</v>
          </cell>
          <cell r="D18">
            <v>2518</v>
          </cell>
          <cell r="E18">
            <v>4238</v>
          </cell>
          <cell r="F18">
            <v>301</v>
          </cell>
          <cell r="G18">
            <v>25547</v>
          </cell>
          <cell r="H18">
            <v>16469</v>
          </cell>
          <cell r="I18">
            <v>431.68570560000001</v>
          </cell>
          <cell r="J18">
            <v>1787</v>
          </cell>
          <cell r="K18">
            <v>19492</v>
          </cell>
          <cell r="L18">
            <v>17324</v>
          </cell>
        </row>
        <row r="19">
          <cell r="C19">
            <v>17724</v>
          </cell>
          <cell r="D19">
            <v>6194</v>
          </cell>
          <cell r="E19">
            <v>4716</v>
          </cell>
          <cell r="F19">
            <v>1278</v>
          </cell>
          <cell r="G19">
            <v>29912</v>
          </cell>
          <cell r="H19">
            <v>17924</v>
          </cell>
          <cell r="I19">
            <v>695.59584589999986</v>
          </cell>
          <cell r="J19">
            <v>3021</v>
          </cell>
          <cell r="K19">
            <v>20151</v>
          </cell>
          <cell r="L19">
            <v>17910</v>
          </cell>
        </row>
        <row r="20">
          <cell r="C20">
            <v>67797</v>
          </cell>
          <cell r="D20">
            <v>8583</v>
          </cell>
          <cell r="E20">
            <v>9026</v>
          </cell>
          <cell r="F20">
            <v>1404</v>
          </cell>
          <cell r="G20">
            <v>86810</v>
          </cell>
          <cell r="H20">
            <v>65950</v>
          </cell>
          <cell r="I20">
            <v>2303.0586389</v>
          </cell>
          <cell r="J20">
            <v>4378</v>
          </cell>
          <cell r="K20">
            <v>72968</v>
          </cell>
          <cell r="L20">
            <v>64854</v>
          </cell>
        </row>
        <row r="21">
          <cell r="C21">
            <v>32377</v>
          </cell>
          <cell r="D21">
            <v>3126</v>
          </cell>
          <cell r="E21">
            <v>6888</v>
          </cell>
          <cell r="F21">
            <v>1335</v>
          </cell>
          <cell r="G21">
            <v>43726</v>
          </cell>
          <cell r="H21">
            <v>27280</v>
          </cell>
          <cell r="I21">
            <v>817.67777150000006</v>
          </cell>
          <cell r="J21">
            <v>6811</v>
          </cell>
          <cell r="K21">
            <v>32389</v>
          </cell>
          <cell r="L21">
            <v>28787</v>
          </cell>
        </row>
        <row r="22">
          <cell r="C22">
            <v>20935</v>
          </cell>
          <cell r="E22">
            <v>5166</v>
          </cell>
          <cell r="G22">
            <v>26101</v>
          </cell>
          <cell r="H22">
            <v>15769</v>
          </cell>
          <cell r="I22">
            <v>597.48016080000002</v>
          </cell>
          <cell r="J22">
            <v>2247</v>
          </cell>
          <cell r="K22">
            <v>18990</v>
          </cell>
          <cell r="L22">
            <v>16878</v>
          </cell>
        </row>
        <row r="23">
          <cell r="C23">
            <v>28723</v>
          </cell>
          <cell r="D23">
            <v>5711</v>
          </cell>
          <cell r="E23">
            <v>8251</v>
          </cell>
          <cell r="F23">
            <v>1672</v>
          </cell>
          <cell r="G23">
            <v>44357</v>
          </cell>
          <cell r="H23">
            <v>24511</v>
          </cell>
          <cell r="I23">
            <v>1127.8314975000003</v>
          </cell>
          <cell r="J23">
            <v>6244</v>
          </cell>
          <cell r="K23">
            <v>31196</v>
          </cell>
          <cell r="L23">
            <v>27727</v>
          </cell>
        </row>
        <row r="24">
          <cell r="C24">
            <v>3384</v>
          </cell>
          <cell r="D24">
            <v>1387</v>
          </cell>
          <cell r="E24">
            <v>914</v>
          </cell>
          <cell r="F24">
            <v>229</v>
          </cell>
          <cell r="G24">
            <v>5914</v>
          </cell>
          <cell r="H24">
            <v>3628</v>
          </cell>
          <cell r="I24">
            <v>80.710836299999997</v>
          </cell>
          <cell r="J24">
            <v>1018</v>
          </cell>
          <cell r="K24">
            <v>4113</v>
          </cell>
          <cell r="L24">
            <v>3656</v>
          </cell>
        </row>
        <row r="25">
          <cell r="C25">
            <v>17423</v>
          </cell>
          <cell r="D25">
            <v>2913</v>
          </cell>
          <cell r="E25">
            <v>4320</v>
          </cell>
          <cell r="F25">
            <v>490</v>
          </cell>
          <cell r="G25">
            <v>25146</v>
          </cell>
          <cell r="H25">
            <v>15526</v>
          </cell>
          <cell r="I25">
            <v>639.06849580000016</v>
          </cell>
          <cell r="J25">
            <v>1788</v>
          </cell>
          <cell r="K25">
            <v>19552</v>
          </cell>
          <cell r="L25">
            <v>17378</v>
          </cell>
        </row>
        <row r="26">
          <cell r="C26">
            <v>53836</v>
          </cell>
          <cell r="D26">
            <v>28601</v>
          </cell>
          <cell r="E26">
            <v>3972</v>
          </cell>
          <cell r="F26">
            <v>2795</v>
          </cell>
          <cell r="G26">
            <v>89204</v>
          </cell>
          <cell r="H26">
            <v>75670</v>
          </cell>
          <cell r="I26">
            <v>1514.3903465000003</v>
          </cell>
          <cell r="J26">
            <v>5840</v>
          </cell>
          <cell r="K26">
            <v>78052</v>
          </cell>
          <cell r="L26">
            <v>69373</v>
          </cell>
        </row>
        <row r="27">
          <cell r="C27">
            <v>6488</v>
          </cell>
          <cell r="D27">
            <v>4445</v>
          </cell>
          <cell r="E27">
            <v>1833</v>
          </cell>
          <cell r="F27">
            <v>701</v>
          </cell>
          <cell r="G27">
            <v>13467</v>
          </cell>
          <cell r="H27">
            <v>8399</v>
          </cell>
          <cell r="I27">
            <v>265.23413550000004</v>
          </cell>
          <cell r="J27">
            <v>1319</v>
          </cell>
          <cell r="K27">
            <v>8788</v>
          </cell>
          <cell r="L27">
            <v>7811</v>
          </cell>
        </row>
        <row r="28">
          <cell r="C28">
            <v>19469</v>
          </cell>
          <cell r="E28">
            <v>7434</v>
          </cell>
          <cell r="G28">
            <v>26903</v>
          </cell>
          <cell r="H28">
            <v>12035</v>
          </cell>
          <cell r="I28">
            <v>533.61547540000004</v>
          </cell>
          <cell r="J28">
            <v>2129</v>
          </cell>
          <cell r="K28">
            <v>18905</v>
          </cell>
          <cell r="L28">
            <v>16803</v>
          </cell>
        </row>
        <row r="29">
          <cell r="C29">
            <v>79953</v>
          </cell>
          <cell r="D29">
            <v>26331</v>
          </cell>
          <cell r="E29">
            <v>15294</v>
          </cell>
          <cell r="F29">
            <v>5256</v>
          </cell>
          <cell r="G29">
            <v>126834</v>
          </cell>
          <cell r="H29">
            <v>85734</v>
          </cell>
          <cell r="I29">
            <v>2950.3610637000002</v>
          </cell>
          <cell r="J29">
            <v>7814</v>
          </cell>
          <cell r="K29">
            <v>99691</v>
          </cell>
          <cell r="L29">
            <v>88605</v>
          </cell>
        </row>
        <row r="30">
          <cell r="C30">
            <v>32650</v>
          </cell>
          <cell r="D30">
            <v>5365</v>
          </cell>
          <cell r="E30">
            <v>3277</v>
          </cell>
          <cell r="F30">
            <v>474</v>
          </cell>
          <cell r="G30">
            <v>41766</v>
          </cell>
          <cell r="H30">
            <v>34264</v>
          </cell>
          <cell r="I30">
            <v>1000.3627498999999</v>
          </cell>
          <cell r="J30">
            <v>3450</v>
          </cell>
          <cell r="K30">
            <v>35891</v>
          </cell>
          <cell r="L30">
            <v>31900</v>
          </cell>
        </row>
        <row r="31">
          <cell r="C31">
            <v>18625</v>
          </cell>
          <cell r="D31">
            <v>3573</v>
          </cell>
          <cell r="E31">
            <v>2291</v>
          </cell>
          <cell r="F31">
            <v>292</v>
          </cell>
          <cell r="G31">
            <v>24781</v>
          </cell>
          <cell r="H31">
            <v>19615</v>
          </cell>
          <cell r="I31">
            <v>758.74538369999993</v>
          </cell>
          <cell r="J31">
            <v>2376</v>
          </cell>
          <cell r="K31">
            <v>20145</v>
          </cell>
          <cell r="L31">
            <v>17905</v>
          </cell>
        </row>
        <row r="32">
          <cell r="C32">
            <v>33673</v>
          </cell>
          <cell r="E32">
            <v>7285</v>
          </cell>
          <cell r="G32">
            <v>40958</v>
          </cell>
          <cell r="H32">
            <v>26388</v>
          </cell>
          <cell r="I32">
            <v>1123.7536800000003</v>
          </cell>
          <cell r="J32">
            <v>5043</v>
          </cell>
          <cell r="K32">
            <v>31961</v>
          </cell>
          <cell r="L32">
            <v>28407</v>
          </cell>
        </row>
        <row r="33">
          <cell r="C33">
            <v>9212</v>
          </cell>
          <cell r="E33">
            <v>2795</v>
          </cell>
          <cell r="G33">
            <v>12007</v>
          </cell>
          <cell r="H33">
            <v>6417</v>
          </cell>
          <cell r="I33">
            <v>140.01635510000003</v>
          </cell>
          <cell r="J33">
            <v>2138</v>
          </cell>
          <cell r="K33">
            <v>7614</v>
          </cell>
          <cell r="L33">
            <v>6767</v>
          </cell>
        </row>
      </sheetData>
      <sheetData sheetId="1">
        <row r="4">
          <cell r="C4">
            <v>603</v>
          </cell>
          <cell r="D4">
            <v>980</v>
          </cell>
          <cell r="E4">
            <v>16270</v>
          </cell>
          <cell r="F4">
            <v>6331</v>
          </cell>
          <cell r="G4">
            <v>24184</v>
          </cell>
          <cell r="H4">
            <v>14922</v>
          </cell>
          <cell r="I4">
            <v>497.76</v>
          </cell>
          <cell r="J4">
            <v>6530</v>
          </cell>
          <cell r="K4">
            <v>23534</v>
          </cell>
          <cell r="L4">
            <v>19533</v>
          </cell>
        </row>
        <row r="5">
          <cell r="C5">
            <v>97</v>
          </cell>
          <cell r="D5">
            <v>115</v>
          </cell>
          <cell r="E5">
            <v>10474</v>
          </cell>
          <cell r="F5">
            <v>3398</v>
          </cell>
          <cell r="G5">
            <v>14084</v>
          </cell>
          <cell r="H5">
            <v>11503</v>
          </cell>
          <cell r="I5">
            <v>479.67</v>
          </cell>
          <cell r="J5">
            <v>1576</v>
          </cell>
          <cell r="K5">
            <v>13682</v>
          </cell>
          <cell r="L5">
            <v>11356</v>
          </cell>
        </row>
        <row r="6">
          <cell r="C6">
            <v>101</v>
          </cell>
          <cell r="D6">
            <v>76</v>
          </cell>
          <cell r="E6">
            <v>10922</v>
          </cell>
          <cell r="F6">
            <v>75970</v>
          </cell>
          <cell r="G6">
            <v>87069</v>
          </cell>
          <cell r="H6">
            <v>76421</v>
          </cell>
          <cell r="I6">
            <v>5018.4799999999996</v>
          </cell>
          <cell r="J6">
            <v>16979</v>
          </cell>
          <cell r="K6">
            <v>87069</v>
          </cell>
          <cell r="L6">
            <v>80103</v>
          </cell>
        </row>
        <row r="7">
          <cell r="C7">
            <v>46</v>
          </cell>
          <cell r="D7">
            <v>101</v>
          </cell>
          <cell r="E7">
            <v>49564</v>
          </cell>
          <cell r="F7">
            <v>13298</v>
          </cell>
          <cell r="G7">
            <v>63009</v>
          </cell>
          <cell r="H7">
            <v>47555</v>
          </cell>
          <cell r="I7">
            <v>1261.04</v>
          </cell>
          <cell r="J7">
            <v>6994</v>
          </cell>
          <cell r="K7">
            <v>61700</v>
          </cell>
          <cell r="L7">
            <v>51828</v>
          </cell>
        </row>
        <row r="8">
          <cell r="C8">
            <v>42</v>
          </cell>
          <cell r="D8">
            <v>3</v>
          </cell>
          <cell r="E8">
            <v>6961</v>
          </cell>
          <cell r="F8">
            <v>8951</v>
          </cell>
          <cell r="G8">
            <v>15957</v>
          </cell>
          <cell r="H8">
            <v>11931</v>
          </cell>
          <cell r="I8">
            <v>361.74</v>
          </cell>
          <cell r="J8">
            <v>2310</v>
          </cell>
          <cell r="K8">
            <v>14354</v>
          </cell>
          <cell r="L8">
            <v>11842</v>
          </cell>
        </row>
        <row r="9">
          <cell r="C9">
            <v>0</v>
          </cell>
          <cell r="D9">
            <v>0</v>
          </cell>
          <cell r="E9">
            <v>3316</v>
          </cell>
          <cell r="F9">
            <v>900</v>
          </cell>
          <cell r="G9">
            <v>4216</v>
          </cell>
          <cell r="H9">
            <v>3278</v>
          </cell>
          <cell r="I9">
            <v>84.35</v>
          </cell>
          <cell r="J9">
            <v>1220</v>
          </cell>
          <cell r="K9">
            <v>4162</v>
          </cell>
          <cell r="L9">
            <v>3413</v>
          </cell>
        </row>
        <row r="10">
          <cell r="C10">
            <v>204</v>
          </cell>
          <cell r="D10">
            <v>54</v>
          </cell>
          <cell r="E10">
            <v>572</v>
          </cell>
          <cell r="F10">
            <v>5284</v>
          </cell>
          <cell r="G10">
            <v>6114</v>
          </cell>
          <cell r="H10">
            <v>4436</v>
          </cell>
          <cell r="I10">
            <v>86.64</v>
          </cell>
          <cell r="J10">
            <v>1811</v>
          </cell>
          <cell r="K10">
            <v>5993</v>
          </cell>
          <cell r="L10">
            <v>4734</v>
          </cell>
        </row>
        <row r="11">
          <cell r="C11">
            <v>247</v>
          </cell>
          <cell r="D11">
            <v>299</v>
          </cell>
          <cell r="E11">
            <v>3156</v>
          </cell>
          <cell r="F11">
            <v>2110</v>
          </cell>
          <cell r="G11">
            <v>5812</v>
          </cell>
          <cell r="H11">
            <v>4751</v>
          </cell>
          <cell r="I11">
            <v>294.11</v>
          </cell>
          <cell r="J11">
            <v>283</v>
          </cell>
          <cell r="K11">
            <v>5645</v>
          </cell>
          <cell r="L11">
            <v>4685</v>
          </cell>
        </row>
        <row r="12">
          <cell r="C12">
            <v>25</v>
          </cell>
          <cell r="D12">
            <v>147</v>
          </cell>
          <cell r="E12">
            <v>5976</v>
          </cell>
          <cell r="F12">
            <v>5318</v>
          </cell>
          <cell r="G12">
            <v>11466</v>
          </cell>
          <cell r="H12">
            <v>5515</v>
          </cell>
          <cell r="I12">
            <v>218.89</v>
          </cell>
          <cell r="J12">
            <v>2967</v>
          </cell>
          <cell r="K12">
            <v>8925</v>
          </cell>
          <cell r="L12">
            <v>7497</v>
          </cell>
        </row>
        <row r="13">
          <cell r="C13">
            <v>681</v>
          </cell>
          <cell r="D13">
            <v>427</v>
          </cell>
          <cell r="E13">
            <v>11996</v>
          </cell>
          <cell r="F13">
            <v>3119</v>
          </cell>
          <cell r="G13">
            <v>16223</v>
          </cell>
          <cell r="H13">
            <v>12329</v>
          </cell>
          <cell r="I13">
            <v>712.42</v>
          </cell>
          <cell r="J13">
            <v>688</v>
          </cell>
          <cell r="K13">
            <v>15110</v>
          </cell>
          <cell r="L13">
            <v>12541</v>
          </cell>
        </row>
        <row r="14">
          <cell r="C14">
            <v>3</v>
          </cell>
          <cell r="D14">
            <v>37</v>
          </cell>
          <cell r="E14">
            <v>2416</v>
          </cell>
          <cell r="F14">
            <v>5635</v>
          </cell>
          <cell r="G14">
            <v>8091</v>
          </cell>
          <cell r="H14">
            <v>6529</v>
          </cell>
          <cell r="I14">
            <v>263.58999999999997</v>
          </cell>
          <cell r="J14">
            <v>974</v>
          </cell>
          <cell r="K14">
            <v>7879</v>
          </cell>
          <cell r="L14">
            <v>6382</v>
          </cell>
        </row>
        <row r="15">
          <cell r="C15">
            <v>265</v>
          </cell>
          <cell r="D15">
            <v>296</v>
          </cell>
          <cell r="E15">
            <v>24533</v>
          </cell>
          <cell r="F15">
            <v>21168</v>
          </cell>
          <cell r="G15">
            <v>46262</v>
          </cell>
          <cell r="H15">
            <v>46262</v>
          </cell>
          <cell r="I15">
            <v>2051.09</v>
          </cell>
          <cell r="J15">
            <v>6271</v>
          </cell>
          <cell r="K15">
            <v>46262</v>
          </cell>
          <cell r="L15">
            <v>41365</v>
          </cell>
        </row>
        <row r="16">
          <cell r="C16">
            <v>41</v>
          </cell>
          <cell r="D16">
            <v>55</v>
          </cell>
          <cell r="E16">
            <v>6493</v>
          </cell>
          <cell r="F16">
            <v>3689</v>
          </cell>
          <cell r="G16">
            <v>10278</v>
          </cell>
          <cell r="H16">
            <v>7967</v>
          </cell>
          <cell r="I16">
            <v>325.27</v>
          </cell>
          <cell r="J16">
            <v>563</v>
          </cell>
          <cell r="K16">
            <v>10278</v>
          </cell>
          <cell r="L16">
            <v>8428</v>
          </cell>
        </row>
        <row r="17">
          <cell r="C17">
            <v>19</v>
          </cell>
          <cell r="D17">
            <v>4</v>
          </cell>
          <cell r="E17">
            <v>8602</v>
          </cell>
          <cell r="F17">
            <v>10590</v>
          </cell>
          <cell r="G17">
            <v>19215</v>
          </cell>
          <cell r="H17">
            <v>19215</v>
          </cell>
          <cell r="I17">
            <v>672.32</v>
          </cell>
          <cell r="J17">
            <v>2037</v>
          </cell>
          <cell r="K17">
            <v>19215</v>
          </cell>
          <cell r="L17">
            <v>15948</v>
          </cell>
        </row>
        <row r="18">
          <cell r="C18">
            <v>7</v>
          </cell>
          <cell r="D18">
            <v>9</v>
          </cell>
          <cell r="E18">
            <v>3382</v>
          </cell>
          <cell r="F18">
            <v>6535</v>
          </cell>
          <cell r="G18">
            <v>9933</v>
          </cell>
          <cell r="H18">
            <v>7739</v>
          </cell>
          <cell r="I18">
            <v>255.01</v>
          </cell>
          <cell r="J18">
            <v>1090</v>
          </cell>
          <cell r="K18">
            <v>9122</v>
          </cell>
          <cell r="L18">
            <v>7457</v>
          </cell>
        </row>
        <row r="19">
          <cell r="C19">
            <v>1</v>
          </cell>
          <cell r="D19">
            <v>1</v>
          </cell>
          <cell r="E19">
            <v>3441</v>
          </cell>
          <cell r="F19">
            <v>4999</v>
          </cell>
          <cell r="G19">
            <v>8442</v>
          </cell>
          <cell r="H19">
            <v>5888</v>
          </cell>
          <cell r="I19">
            <v>259.62</v>
          </cell>
          <cell r="J19">
            <v>1082</v>
          </cell>
          <cell r="K19">
            <v>7804</v>
          </cell>
          <cell r="L19">
            <v>6321</v>
          </cell>
        </row>
        <row r="20">
          <cell r="C20">
            <v>4</v>
          </cell>
          <cell r="D20">
            <v>92</v>
          </cell>
          <cell r="E20">
            <v>21758</v>
          </cell>
          <cell r="F20">
            <v>2296</v>
          </cell>
          <cell r="G20">
            <v>24150</v>
          </cell>
          <cell r="H20">
            <v>19719</v>
          </cell>
          <cell r="I20">
            <v>917.88</v>
          </cell>
          <cell r="J20">
            <v>5250</v>
          </cell>
          <cell r="K20">
            <v>23504</v>
          </cell>
          <cell r="L20">
            <v>19332</v>
          </cell>
        </row>
        <row r="21">
          <cell r="C21">
            <v>26</v>
          </cell>
          <cell r="D21">
            <v>3</v>
          </cell>
          <cell r="E21">
            <v>12254</v>
          </cell>
          <cell r="F21">
            <v>4857</v>
          </cell>
          <cell r="G21">
            <v>17140</v>
          </cell>
          <cell r="H21">
            <v>12035</v>
          </cell>
          <cell r="I21">
            <v>390.41</v>
          </cell>
          <cell r="J21">
            <v>3056</v>
          </cell>
          <cell r="K21">
            <v>16375</v>
          </cell>
          <cell r="L21">
            <v>13632</v>
          </cell>
        </row>
        <row r="22">
          <cell r="C22">
            <v>412</v>
          </cell>
          <cell r="D22">
            <v>1106</v>
          </cell>
          <cell r="E22">
            <v>12077</v>
          </cell>
          <cell r="F22">
            <v>2712</v>
          </cell>
          <cell r="G22">
            <v>16307</v>
          </cell>
          <cell r="H22">
            <v>12223</v>
          </cell>
          <cell r="I22">
            <v>559.9</v>
          </cell>
          <cell r="J22">
            <v>3034</v>
          </cell>
          <cell r="K22">
            <v>15496</v>
          </cell>
          <cell r="L22">
            <v>12978</v>
          </cell>
        </row>
        <row r="23">
          <cell r="C23">
            <v>0</v>
          </cell>
          <cell r="D23">
            <v>0</v>
          </cell>
          <cell r="E23">
            <v>5107</v>
          </cell>
          <cell r="F23">
            <v>9837</v>
          </cell>
          <cell r="G23">
            <v>14944</v>
          </cell>
          <cell r="H23">
            <v>13570</v>
          </cell>
          <cell r="I23">
            <v>208.43</v>
          </cell>
          <cell r="J23">
            <v>4641</v>
          </cell>
          <cell r="K23">
            <v>14944</v>
          </cell>
          <cell r="L23">
            <v>12552</v>
          </cell>
        </row>
        <row r="24">
          <cell r="C24">
            <v>1</v>
          </cell>
          <cell r="D24">
            <v>1</v>
          </cell>
          <cell r="E24">
            <v>2234</v>
          </cell>
          <cell r="F24">
            <v>3699</v>
          </cell>
          <cell r="G24">
            <v>5935</v>
          </cell>
          <cell r="H24">
            <v>4791</v>
          </cell>
          <cell r="I24">
            <v>232.45</v>
          </cell>
          <cell r="J24">
            <v>749</v>
          </cell>
          <cell r="K24">
            <v>5839</v>
          </cell>
          <cell r="L24">
            <v>4788</v>
          </cell>
        </row>
        <row r="25">
          <cell r="C25">
            <v>117</v>
          </cell>
          <cell r="D25">
            <v>998</v>
          </cell>
          <cell r="E25">
            <v>4553</v>
          </cell>
          <cell r="F25">
            <v>3015</v>
          </cell>
          <cell r="G25">
            <v>8683</v>
          </cell>
          <cell r="H25">
            <v>5983</v>
          </cell>
          <cell r="I25">
            <v>275.91000000000003</v>
          </cell>
          <cell r="J25">
            <v>2346</v>
          </cell>
          <cell r="K25">
            <v>8588</v>
          </cell>
          <cell r="L25">
            <v>7128</v>
          </cell>
        </row>
        <row r="26">
          <cell r="C26">
            <v>133</v>
          </cell>
          <cell r="D26">
            <v>149</v>
          </cell>
          <cell r="E26">
            <v>5267</v>
          </cell>
          <cell r="F26">
            <v>10285</v>
          </cell>
          <cell r="G26">
            <v>15834</v>
          </cell>
          <cell r="H26">
            <v>14308</v>
          </cell>
          <cell r="I26">
            <v>434.08</v>
          </cell>
          <cell r="J26">
            <v>4029</v>
          </cell>
          <cell r="K26">
            <v>15543</v>
          </cell>
          <cell r="L26">
            <v>12970</v>
          </cell>
        </row>
        <row r="27">
          <cell r="C27">
            <v>36</v>
          </cell>
          <cell r="D27">
            <v>29</v>
          </cell>
          <cell r="E27">
            <v>5965</v>
          </cell>
          <cell r="F27">
            <v>1698</v>
          </cell>
          <cell r="G27">
            <v>7728</v>
          </cell>
          <cell r="H27">
            <v>4145</v>
          </cell>
          <cell r="I27">
            <v>186.84</v>
          </cell>
          <cell r="J27">
            <v>1018</v>
          </cell>
          <cell r="K27">
            <v>7594</v>
          </cell>
          <cell r="L27">
            <v>6220</v>
          </cell>
        </row>
        <row r="28">
          <cell r="C28">
            <v>372</v>
          </cell>
          <cell r="D28">
            <v>452</v>
          </cell>
          <cell r="E28">
            <v>26601</v>
          </cell>
          <cell r="F28">
            <v>10404</v>
          </cell>
          <cell r="G28">
            <v>37829</v>
          </cell>
          <cell r="H28">
            <v>28936</v>
          </cell>
          <cell r="I28">
            <v>962.01</v>
          </cell>
          <cell r="J28">
            <v>6032</v>
          </cell>
          <cell r="K28">
            <v>37039</v>
          </cell>
          <cell r="L28">
            <v>30480</v>
          </cell>
        </row>
        <row r="29">
          <cell r="C29">
            <v>20</v>
          </cell>
          <cell r="D29">
            <v>59</v>
          </cell>
          <cell r="E29">
            <v>6508</v>
          </cell>
          <cell r="F29">
            <v>10142</v>
          </cell>
          <cell r="G29">
            <v>16729</v>
          </cell>
          <cell r="H29">
            <v>12872</v>
          </cell>
          <cell r="I29">
            <v>753.98</v>
          </cell>
          <cell r="J29">
            <v>1276</v>
          </cell>
          <cell r="K29">
            <v>15865</v>
          </cell>
          <cell r="L29">
            <v>13239</v>
          </cell>
        </row>
        <row r="30">
          <cell r="C30">
            <v>369</v>
          </cell>
          <cell r="D30">
            <v>205</v>
          </cell>
          <cell r="E30">
            <v>8639</v>
          </cell>
          <cell r="F30">
            <v>7590</v>
          </cell>
          <cell r="G30">
            <v>16803</v>
          </cell>
          <cell r="H30">
            <v>12445</v>
          </cell>
          <cell r="I30">
            <v>695.21</v>
          </cell>
          <cell r="J30">
            <v>4541</v>
          </cell>
          <cell r="K30">
            <v>13679</v>
          </cell>
          <cell r="L30">
            <v>11519</v>
          </cell>
        </row>
        <row r="31">
          <cell r="C31">
            <v>44</v>
          </cell>
          <cell r="D31">
            <v>111</v>
          </cell>
          <cell r="E31">
            <v>27080</v>
          </cell>
          <cell r="F31">
            <v>4207</v>
          </cell>
          <cell r="G31">
            <v>31442</v>
          </cell>
          <cell r="H31">
            <v>30114</v>
          </cell>
          <cell r="I31">
            <v>1215.02</v>
          </cell>
          <cell r="J31">
            <v>1380</v>
          </cell>
          <cell r="K31">
            <v>31236</v>
          </cell>
          <cell r="L31">
            <v>28112</v>
          </cell>
        </row>
        <row r="32">
          <cell r="C32">
            <v>121</v>
          </cell>
          <cell r="D32">
            <v>187</v>
          </cell>
          <cell r="E32">
            <v>12773</v>
          </cell>
          <cell r="F32">
            <v>8341</v>
          </cell>
          <cell r="G32">
            <v>21422</v>
          </cell>
          <cell r="H32">
            <v>17578</v>
          </cell>
          <cell r="I32">
            <v>572.46</v>
          </cell>
          <cell r="J32">
            <v>3544</v>
          </cell>
          <cell r="K32">
            <v>20632</v>
          </cell>
          <cell r="L32">
            <v>17155</v>
          </cell>
        </row>
        <row r="33">
          <cell r="C33">
            <v>33</v>
          </cell>
          <cell r="D33">
            <v>51</v>
          </cell>
          <cell r="E33">
            <v>1030</v>
          </cell>
          <cell r="F33">
            <v>1041</v>
          </cell>
          <cell r="G33">
            <v>2155</v>
          </cell>
          <cell r="H33">
            <v>1255</v>
          </cell>
          <cell r="I33">
            <v>84.54</v>
          </cell>
          <cell r="J33">
            <v>318</v>
          </cell>
          <cell r="K33">
            <v>1945</v>
          </cell>
          <cell r="L33">
            <v>1585</v>
          </cell>
        </row>
      </sheetData>
      <sheetData sheetId="2">
        <row r="4">
          <cell r="C4">
            <v>48833</v>
          </cell>
          <cell r="D4">
            <v>1827</v>
          </cell>
          <cell r="E4">
            <v>13535</v>
          </cell>
          <cell r="F4">
            <v>267</v>
          </cell>
          <cell r="G4">
            <v>64462</v>
          </cell>
          <cell r="H4">
            <v>50660</v>
          </cell>
          <cell r="I4">
            <v>889.82</v>
          </cell>
          <cell r="J4">
            <v>13250</v>
          </cell>
          <cell r="K4">
            <v>50688</v>
          </cell>
          <cell r="L4">
            <v>39187</v>
          </cell>
        </row>
        <row r="5">
          <cell r="C5">
            <v>9969</v>
          </cell>
          <cell r="D5">
            <v>0</v>
          </cell>
          <cell r="E5">
            <v>4754</v>
          </cell>
          <cell r="F5">
            <v>0</v>
          </cell>
          <cell r="G5">
            <v>14723</v>
          </cell>
          <cell r="H5">
            <v>9969</v>
          </cell>
          <cell r="I5">
            <v>440.84</v>
          </cell>
          <cell r="J5">
            <v>3516</v>
          </cell>
          <cell r="K5">
            <v>13085</v>
          </cell>
          <cell r="L5">
            <v>106997</v>
          </cell>
        </row>
        <row r="6">
          <cell r="C6">
            <v>8050</v>
          </cell>
          <cell r="D6">
            <v>75160</v>
          </cell>
          <cell r="E6">
            <v>4626</v>
          </cell>
          <cell r="F6">
            <v>28876</v>
          </cell>
          <cell r="G6">
            <v>116712</v>
          </cell>
          <cell r="H6">
            <v>83210</v>
          </cell>
          <cell r="I6">
            <v>3160.83</v>
          </cell>
          <cell r="J6">
            <v>30555</v>
          </cell>
          <cell r="K6">
            <v>109147</v>
          </cell>
          <cell r="L6">
            <v>8454</v>
          </cell>
        </row>
        <row r="7">
          <cell r="C7">
            <v>136862</v>
          </cell>
          <cell r="D7">
            <v>10868</v>
          </cell>
          <cell r="E7">
            <v>34473</v>
          </cell>
          <cell r="F7">
            <v>1366</v>
          </cell>
          <cell r="G7">
            <v>183569</v>
          </cell>
          <cell r="H7">
            <v>147730</v>
          </cell>
          <cell r="I7">
            <v>3150</v>
          </cell>
          <cell r="J7">
            <v>44891</v>
          </cell>
          <cell r="K7">
            <v>152898</v>
          </cell>
          <cell r="L7">
            <v>130695</v>
          </cell>
        </row>
        <row r="8">
          <cell r="C8">
            <v>36242</v>
          </cell>
          <cell r="D8">
            <v>9661</v>
          </cell>
          <cell r="E8">
            <v>12928</v>
          </cell>
          <cell r="F8">
            <v>1035</v>
          </cell>
          <cell r="G8">
            <v>59866</v>
          </cell>
          <cell r="H8">
            <v>45903</v>
          </cell>
          <cell r="I8">
            <v>1451.14</v>
          </cell>
          <cell r="J8">
            <v>2586</v>
          </cell>
          <cell r="K8">
            <v>53817</v>
          </cell>
          <cell r="L8">
            <v>49636</v>
          </cell>
        </row>
        <row r="9">
          <cell r="C9">
            <v>7597</v>
          </cell>
          <cell r="D9">
            <v>1963</v>
          </cell>
          <cell r="E9">
            <v>1802</v>
          </cell>
          <cell r="F9">
            <v>541</v>
          </cell>
          <cell r="G9">
            <v>11903</v>
          </cell>
          <cell r="H9">
            <v>9560</v>
          </cell>
          <cell r="I9">
            <v>277.5</v>
          </cell>
          <cell r="J9">
            <v>2438</v>
          </cell>
          <cell r="K9">
            <v>10757</v>
          </cell>
          <cell r="L9">
            <v>10037</v>
          </cell>
        </row>
        <row r="10">
          <cell r="C10">
            <v>72936</v>
          </cell>
          <cell r="D10">
            <v>7485</v>
          </cell>
          <cell r="E10">
            <v>22774</v>
          </cell>
          <cell r="F10">
            <v>2048</v>
          </cell>
          <cell r="G10">
            <v>105243</v>
          </cell>
          <cell r="H10">
            <v>80421</v>
          </cell>
          <cell r="I10">
            <v>3753.74</v>
          </cell>
          <cell r="J10">
            <v>21478</v>
          </cell>
          <cell r="K10">
            <v>94249</v>
          </cell>
          <cell r="L10">
            <v>79752</v>
          </cell>
        </row>
        <row r="11">
          <cell r="C11">
            <v>10659</v>
          </cell>
          <cell r="D11">
            <v>0</v>
          </cell>
          <cell r="E11">
            <v>2439</v>
          </cell>
          <cell r="F11">
            <v>0</v>
          </cell>
          <cell r="G11">
            <v>13098</v>
          </cell>
          <cell r="H11">
            <v>10659</v>
          </cell>
          <cell r="I11">
            <v>178.54</v>
          </cell>
          <cell r="J11">
            <v>2493</v>
          </cell>
          <cell r="K11">
            <v>10275</v>
          </cell>
          <cell r="L11">
            <v>9268</v>
          </cell>
        </row>
        <row r="12">
          <cell r="C12">
            <v>1577</v>
          </cell>
          <cell r="D12">
            <v>0</v>
          </cell>
          <cell r="E12">
            <v>716</v>
          </cell>
          <cell r="F12">
            <v>0</v>
          </cell>
          <cell r="G12">
            <v>2293</v>
          </cell>
          <cell r="H12">
            <v>1577</v>
          </cell>
          <cell r="I12">
            <v>47.09</v>
          </cell>
          <cell r="J12">
            <v>698</v>
          </cell>
          <cell r="K12">
            <v>1848</v>
          </cell>
          <cell r="L12">
            <v>1694</v>
          </cell>
        </row>
        <row r="13">
          <cell r="C13">
            <v>12150</v>
          </cell>
          <cell r="D13">
            <v>1502</v>
          </cell>
          <cell r="E13">
            <v>3001</v>
          </cell>
          <cell r="F13">
            <v>189</v>
          </cell>
          <cell r="G13">
            <v>16842</v>
          </cell>
          <cell r="H13">
            <v>13652</v>
          </cell>
          <cell r="I13">
            <v>423.61</v>
          </cell>
          <cell r="J13">
            <v>4368</v>
          </cell>
          <cell r="K13">
            <v>13760</v>
          </cell>
          <cell r="L13">
            <v>11794</v>
          </cell>
        </row>
        <row r="14">
          <cell r="C14">
            <v>8916</v>
          </cell>
          <cell r="D14">
            <v>745</v>
          </cell>
          <cell r="E14">
            <v>5301</v>
          </cell>
          <cell r="F14">
            <v>377</v>
          </cell>
          <cell r="G14">
            <v>15339</v>
          </cell>
          <cell r="H14">
            <v>9661</v>
          </cell>
          <cell r="I14">
            <v>195.45</v>
          </cell>
          <cell r="J14">
            <v>3357</v>
          </cell>
          <cell r="K14">
            <v>13534</v>
          </cell>
          <cell r="L14">
            <v>12377</v>
          </cell>
        </row>
        <row r="15">
          <cell r="C15">
            <v>72009</v>
          </cell>
          <cell r="D15">
            <v>12814</v>
          </cell>
          <cell r="E15">
            <v>5749</v>
          </cell>
          <cell r="F15">
            <v>4417</v>
          </cell>
          <cell r="G15">
            <v>94989</v>
          </cell>
          <cell r="H15">
            <v>84823</v>
          </cell>
          <cell r="I15">
            <v>2139.2399999999998</v>
          </cell>
          <cell r="J15">
            <v>41464</v>
          </cell>
          <cell r="K15">
            <v>65176</v>
          </cell>
          <cell r="L15">
            <v>48329</v>
          </cell>
        </row>
        <row r="16">
          <cell r="C16">
            <v>9826</v>
          </cell>
          <cell r="D16">
            <v>4131</v>
          </cell>
          <cell r="E16">
            <v>5850</v>
          </cell>
          <cell r="F16">
            <v>912</v>
          </cell>
          <cell r="G16">
            <v>20719</v>
          </cell>
          <cell r="H16">
            <v>13957</v>
          </cell>
          <cell r="I16">
            <v>340.97</v>
          </cell>
          <cell r="J16">
            <v>3639</v>
          </cell>
          <cell r="K16">
            <v>16977</v>
          </cell>
          <cell r="L16">
            <v>13435</v>
          </cell>
        </row>
        <row r="17">
          <cell r="C17">
            <v>27257</v>
          </cell>
          <cell r="D17">
            <v>20306</v>
          </cell>
          <cell r="E17">
            <v>4519</v>
          </cell>
          <cell r="F17">
            <v>3101</v>
          </cell>
          <cell r="G17">
            <v>55183</v>
          </cell>
          <cell r="H17">
            <v>47563</v>
          </cell>
          <cell r="I17">
            <v>1472.38</v>
          </cell>
          <cell r="J17">
            <v>9722</v>
          </cell>
          <cell r="K17">
            <v>47572</v>
          </cell>
          <cell r="L17">
            <v>42048</v>
          </cell>
        </row>
        <row r="18">
          <cell r="C18">
            <v>17492</v>
          </cell>
          <cell r="D18">
            <v>4382</v>
          </cell>
          <cell r="E18">
            <v>4479</v>
          </cell>
          <cell r="F18">
            <v>558</v>
          </cell>
          <cell r="G18">
            <v>26911</v>
          </cell>
          <cell r="H18">
            <v>21874</v>
          </cell>
          <cell r="I18">
            <v>769.31</v>
          </cell>
          <cell r="J18">
            <v>2972</v>
          </cell>
          <cell r="K18">
            <v>23257</v>
          </cell>
          <cell r="L18">
            <v>17859</v>
          </cell>
        </row>
        <row r="19">
          <cell r="C19">
            <v>4559</v>
          </cell>
          <cell r="D19">
            <v>7991</v>
          </cell>
          <cell r="E19">
            <v>4183</v>
          </cell>
          <cell r="F19">
            <v>3547</v>
          </cell>
          <cell r="G19">
            <v>20280</v>
          </cell>
          <cell r="H19">
            <v>12550</v>
          </cell>
          <cell r="I19">
            <v>298.07</v>
          </cell>
          <cell r="J19">
            <v>7085</v>
          </cell>
          <cell r="K19">
            <v>17338</v>
          </cell>
          <cell r="L19">
            <v>15500</v>
          </cell>
        </row>
        <row r="20">
          <cell r="C20">
            <v>5696</v>
          </cell>
          <cell r="D20">
            <v>1260</v>
          </cell>
          <cell r="E20">
            <v>1440</v>
          </cell>
          <cell r="F20">
            <v>340</v>
          </cell>
          <cell r="G20">
            <v>8736</v>
          </cell>
          <cell r="H20">
            <v>6956</v>
          </cell>
          <cell r="I20">
            <v>176.81</v>
          </cell>
          <cell r="J20">
            <v>1383</v>
          </cell>
          <cell r="K20">
            <v>6293</v>
          </cell>
          <cell r="L20">
            <v>5597</v>
          </cell>
        </row>
        <row r="21">
          <cell r="C21">
            <v>25894</v>
          </cell>
          <cell r="D21">
            <v>834</v>
          </cell>
          <cell r="E21">
            <v>11047</v>
          </cell>
          <cell r="F21">
            <v>301</v>
          </cell>
          <cell r="G21">
            <v>38076</v>
          </cell>
          <cell r="H21">
            <v>26728</v>
          </cell>
          <cell r="I21">
            <v>734.41</v>
          </cell>
          <cell r="J21">
            <v>6636</v>
          </cell>
          <cell r="K21">
            <v>33789</v>
          </cell>
          <cell r="L21">
            <v>28000</v>
          </cell>
        </row>
        <row r="22">
          <cell r="C22">
            <v>5611</v>
          </cell>
          <cell r="D22">
            <v>0</v>
          </cell>
          <cell r="E22">
            <v>3011</v>
          </cell>
          <cell r="F22">
            <v>0</v>
          </cell>
          <cell r="G22">
            <v>8622</v>
          </cell>
          <cell r="H22">
            <v>5611</v>
          </cell>
          <cell r="I22">
            <v>170.63</v>
          </cell>
          <cell r="J22">
            <v>2500</v>
          </cell>
          <cell r="K22">
            <v>7933</v>
          </cell>
          <cell r="L22">
            <v>6532</v>
          </cell>
        </row>
        <row r="23">
          <cell r="C23">
            <v>1567</v>
          </cell>
          <cell r="D23">
            <v>3207</v>
          </cell>
          <cell r="E23">
            <v>336</v>
          </cell>
          <cell r="F23">
            <v>717</v>
          </cell>
          <cell r="G23">
            <v>5827</v>
          </cell>
          <cell r="H23">
            <v>4774</v>
          </cell>
          <cell r="I23">
            <v>115.44</v>
          </cell>
          <cell r="J23">
            <v>1517</v>
          </cell>
          <cell r="K23">
            <v>5523</v>
          </cell>
          <cell r="L23">
            <v>5505</v>
          </cell>
        </row>
        <row r="24">
          <cell r="C24">
            <v>20065</v>
          </cell>
          <cell r="D24">
            <v>2482</v>
          </cell>
          <cell r="E24">
            <v>5931</v>
          </cell>
          <cell r="F24">
            <v>545</v>
          </cell>
          <cell r="G24">
            <v>29023</v>
          </cell>
          <cell r="H24">
            <v>22547</v>
          </cell>
          <cell r="I24">
            <v>821.94</v>
          </cell>
          <cell r="J24">
            <v>141</v>
          </cell>
          <cell r="K24">
            <v>28133</v>
          </cell>
          <cell r="L24">
            <v>25819</v>
          </cell>
        </row>
        <row r="25">
          <cell r="C25">
            <v>4558</v>
          </cell>
          <cell r="D25">
            <v>1217</v>
          </cell>
          <cell r="E25">
            <v>2118</v>
          </cell>
          <cell r="F25">
            <v>239</v>
          </cell>
          <cell r="G25">
            <v>8132</v>
          </cell>
          <cell r="H25">
            <v>5775</v>
          </cell>
          <cell r="I25">
            <v>119.91</v>
          </cell>
          <cell r="J25">
            <v>2012</v>
          </cell>
          <cell r="K25">
            <v>7123</v>
          </cell>
          <cell r="L25">
            <v>6444</v>
          </cell>
        </row>
        <row r="26">
          <cell r="C26">
            <v>5136</v>
          </cell>
          <cell r="D26">
            <v>8500</v>
          </cell>
          <cell r="E26">
            <v>406</v>
          </cell>
          <cell r="F26">
            <v>1888</v>
          </cell>
          <cell r="G26">
            <v>15930</v>
          </cell>
          <cell r="H26">
            <v>13636</v>
          </cell>
          <cell r="I26">
            <v>264.12</v>
          </cell>
          <cell r="J26">
            <v>3936</v>
          </cell>
          <cell r="K26">
            <v>13332</v>
          </cell>
          <cell r="L26">
            <v>11793</v>
          </cell>
        </row>
        <row r="27">
          <cell r="C27">
            <v>19600</v>
          </cell>
          <cell r="D27">
            <v>1788</v>
          </cell>
          <cell r="E27">
            <v>7371</v>
          </cell>
          <cell r="F27">
            <v>445</v>
          </cell>
          <cell r="G27">
            <v>29204</v>
          </cell>
          <cell r="H27">
            <v>21388</v>
          </cell>
          <cell r="I27">
            <v>573.19000000000005</v>
          </cell>
          <cell r="J27">
            <v>1826</v>
          </cell>
          <cell r="K27">
            <v>25623</v>
          </cell>
          <cell r="L27">
            <v>24624</v>
          </cell>
        </row>
        <row r="28">
          <cell r="C28">
            <v>2944</v>
          </cell>
          <cell r="D28">
            <v>0</v>
          </cell>
          <cell r="E28">
            <v>1347</v>
          </cell>
          <cell r="F28">
            <v>0</v>
          </cell>
          <cell r="G28">
            <v>4291</v>
          </cell>
          <cell r="H28">
            <v>2944</v>
          </cell>
          <cell r="I28">
            <v>149.32</v>
          </cell>
          <cell r="J28">
            <v>721</v>
          </cell>
          <cell r="K28">
            <v>4053</v>
          </cell>
          <cell r="L28">
            <v>3355</v>
          </cell>
        </row>
        <row r="29">
          <cell r="C29">
            <v>16156</v>
          </cell>
          <cell r="D29">
            <v>7955</v>
          </cell>
          <cell r="E29">
            <v>8298</v>
          </cell>
          <cell r="F29">
            <v>3801</v>
          </cell>
          <cell r="G29">
            <v>36210</v>
          </cell>
          <cell r="H29">
            <v>24111</v>
          </cell>
          <cell r="I29">
            <v>831.45</v>
          </cell>
          <cell r="J29">
            <v>5729</v>
          </cell>
          <cell r="K29">
            <v>31479</v>
          </cell>
          <cell r="L29">
            <v>27569</v>
          </cell>
        </row>
        <row r="30">
          <cell r="C30">
            <v>9693</v>
          </cell>
          <cell r="D30">
            <v>6961</v>
          </cell>
          <cell r="E30">
            <v>947</v>
          </cell>
          <cell r="F30">
            <v>425</v>
          </cell>
          <cell r="G30">
            <v>18026</v>
          </cell>
          <cell r="H30">
            <v>16654</v>
          </cell>
          <cell r="I30">
            <v>440.8</v>
          </cell>
          <cell r="J30">
            <v>4083</v>
          </cell>
          <cell r="K30">
            <v>16304</v>
          </cell>
          <cell r="L30">
            <v>13730</v>
          </cell>
        </row>
        <row r="31">
          <cell r="C31">
            <v>50094</v>
          </cell>
          <cell r="D31">
            <v>9441</v>
          </cell>
          <cell r="E31">
            <v>8827</v>
          </cell>
          <cell r="F31">
            <v>3076</v>
          </cell>
          <cell r="G31">
            <v>71438</v>
          </cell>
          <cell r="H31">
            <v>59535</v>
          </cell>
          <cell r="I31">
            <v>2250.14</v>
          </cell>
          <cell r="J31">
            <v>13320</v>
          </cell>
          <cell r="K31">
            <v>60541</v>
          </cell>
          <cell r="L31">
            <v>49302</v>
          </cell>
        </row>
        <row r="32">
          <cell r="C32">
            <v>89796</v>
          </cell>
          <cell r="D32">
            <v>26</v>
          </cell>
          <cell r="E32">
            <v>27346</v>
          </cell>
          <cell r="F32">
            <v>4</v>
          </cell>
          <cell r="G32">
            <v>117172</v>
          </cell>
          <cell r="H32">
            <v>89822</v>
          </cell>
          <cell r="I32">
            <v>2909.14</v>
          </cell>
          <cell r="J32">
            <v>13871</v>
          </cell>
          <cell r="K32">
            <v>104830</v>
          </cell>
          <cell r="L32">
            <v>89414</v>
          </cell>
        </row>
        <row r="33">
          <cell r="C33">
            <v>1621</v>
          </cell>
          <cell r="D33">
            <v>0</v>
          </cell>
          <cell r="E33">
            <v>348</v>
          </cell>
          <cell r="F33">
            <v>0</v>
          </cell>
          <cell r="G33">
            <v>1969</v>
          </cell>
          <cell r="H33">
            <v>1621</v>
          </cell>
          <cell r="I33">
            <v>32.79</v>
          </cell>
          <cell r="J33">
            <v>1166</v>
          </cell>
          <cell r="K33">
            <v>1058</v>
          </cell>
          <cell r="L33">
            <v>598</v>
          </cell>
        </row>
      </sheetData>
      <sheetData sheetId="3">
        <row r="4">
          <cell r="C4">
            <v>0</v>
          </cell>
          <cell r="D4">
            <v>524</v>
          </cell>
          <cell r="E4">
            <v>0</v>
          </cell>
          <cell r="F4">
            <v>1796</v>
          </cell>
          <cell r="G4">
            <v>2320</v>
          </cell>
          <cell r="H4">
            <v>2078</v>
          </cell>
          <cell r="I4">
            <v>23.48</v>
          </cell>
          <cell r="J4">
            <v>811</v>
          </cell>
          <cell r="K4">
            <v>2260</v>
          </cell>
          <cell r="L4">
            <v>1863</v>
          </cell>
        </row>
        <row r="5">
          <cell r="C5">
            <v>0</v>
          </cell>
          <cell r="D5">
            <v>2036</v>
          </cell>
          <cell r="E5">
            <v>0</v>
          </cell>
          <cell r="F5">
            <v>836</v>
          </cell>
          <cell r="G5">
            <v>2872</v>
          </cell>
          <cell r="H5">
            <v>1668</v>
          </cell>
          <cell r="I5">
            <v>45</v>
          </cell>
          <cell r="J5">
            <v>1158</v>
          </cell>
          <cell r="K5">
            <v>2867</v>
          </cell>
          <cell r="L5">
            <v>2454</v>
          </cell>
        </row>
        <row r="6">
          <cell r="C6">
            <v>0</v>
          </cell>
          <cell r="D6">
            <v>4792</v>
          </cell>
          <cell r="E6">
            <v>0</v>
          </cell>
          <cell r="F6">
            <v>20787</v>
          </cell>
          <cell r="G6">
            <v>25579</v>
          </cell>
          <cell r="H6">
            <v>20093</v>
          </cell>
          <cell r="I6">
            <v>353.99</v>
          </cell>
          <cell r="J6">
            <v>8619</v>
          </cell>
          <cell r="K6">
            <v>25319</v>
          </cell>
          <cell r="L6">
            <v>15481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1035</v>
          </cell>
          <cell r="G7">
            <v>1035</v>
          </cell>
          <cell r="H7">
            <v>967</v>
          </cell>
          <cell r="I7">
            <v>12.6</v>
          </cell>
          <cell r="J7">
            <v>168</v>
          </cell>
          <cell r="K7">
            <v>1010</v>
          </cell>
          <cell r="L7">
            <v>1030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13416</v>
          </cell>
          <cell r="G8">
            <v>13416</v>
          </cell>
          <cell r="H8">
            <v>12637</v>
          </cell>
          <cell r="I8">
            <v>122.12</v>
          </cell>
          <cell r="J8">
            <v>5945</v>
          </cell>
          <cell r="K8">
            <v>13362</v>
          </cell>
          <cell r="L8">
            <v>10615</v>
          </cell>
        </row>
        <row r="9">
          <cell r="C9">
            <v>0</v>
          </cell>
          <cell r="D9">
            <v>31902</v>
          </cell>
          <cell r="E9">
            <v>0</v>
          </cell>
          <cell r="F9">
            <v>20491</v>
          </cell>
          <cell r="G9">
            <v>52393</v>
          </cell>
          <cell r="H9">
            <v>41491</v>
          </cell>
          <cell r="I9">
            <v>476.55</v>
          </cell>
          <cell r="J9">
            <v>24554</v>
          </cell>
          <cell r="K9">
            <v>50972</v>
          </cell>
          <cell r="L9">
            <v>49801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6969</v>
          </cell>
          <cell r="G10">
            <v>6969</v>
          </cell>
          <cell r="H10">
            <v>6879</v>
          </cell>
          <cell r="I10">
            <v>61.15</v>
          </cell>
          <cell r="J10">
            <v>2196</v>
          </cell>
          <cell r="K10">
            <v>6938</v>
          </cell>
          <cell r="L10">
            <v>6936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211</v>
          </cell>
          <cell r="G15">
            <v>211</v>
          </cell>
          <cell r="H15">
            <v>139</v>
          </cell>
          <cell r="I15">
            <v>5.3240433999999999</v>
          </cell>
          <cell r="J15">
            <v>75</v>
          </cell>
          <cell r="K15">
            <v>211</v>
          </cell>
          <cell r="L15">
            <v>96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2721</v>
          </cell>
          <cell r="G16">
            <v>2721</v>
          </cell>
          <cell r="H16">
            <v>2466</v>
          </cell>
          <cell r="I16">
            <v>25.289486800000002</v>
          </cell>
          <cell r="J16">
            <v>941</v>
          </cell>
          <cell r="K16">
            <v>2694</v>
          </cell>
          <cell r="L16">
            <v>2710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4096</v>
          </cell>
          <cell r="G17">
            <v>4096</v>
          </cell>
          <cell r="H17">
            <v>3462</v>
          </cell>
          <cell r="I17">
            <v>49.095854699999997</v>
          </cell>
          <cell r="J17">
            <v>1694</v>
          </cell>
          <cell r="K17">
            <v>4053</v>
          </cell>
          <cell r="L17">
            <v>3016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3911</v>
          </cell>
          <cell r="G18">
            <v>3911</v>
          </cell>
          <cell r="H18">
            <v>3721</v>
          </cell>
          <cell r="I18">
            <v>20.8312727</v>
          </cell>
          <cell r="J18">
            <v>2432</v>
          </cell>
          <cell r="K18">
            <v>3766</v>
          </cell>
          <cell r="L18">
            <v>3089</v>
          </cell>
        </row>
        <row r="19">
          <cell r="C19">
            <v>0</v>
          </cell>
          <cell r="D19">
            <v>6282</v>
          </cell>
          <cell r="E19">
            <v>0</v>
          </cell>
          <cell r="F19">
            <v>42729</v>
          </cell>
          <cell r="G19">
            <v>49011</v>
          </cell>
          <cell r="H19">
            <v>27128</v>
          </cell>
          <cell r="I19">
            <v>544.69932679999999</v>
          </cell>
          <cell r="J19">
            <v>22990</v>
          </cell>
          <cell r="K19">
            <v>47770</v>
          </cell>
          <cell r="L19">
            <v>46842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858</v>
          </cell>
          <cell r="G20">
            <v>858</v>
          </cell>
          <cell r="H20">
            <v>849</v>
          </cell>
          <cell r="I20">
            <v>10.1574642</v>
          </cell>
          <cell r="J20">
            <v>343</v>
          </cell>
          <cell r="K20">
            <v>856</v>
          </cell>
          <cell r="L20">
            <v>771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439</v>
          </cell>
          <cell r="G23">
            <v>439</v>
          </cell>
          <cell r="H23">
            <v>363</v>
          </cell>
          <cell r="I23">
            <v>8.5179615000000002</v>
          </cell>
          <cell r="J23">
            <v>197</v>
          </cell>
          <cell r="K23">
            <v>427</v>
          </cell>
          <cell r="L23">
            <v>120</v>
          </cell>
        </row>
        <row r="24">
          <cell r="C24">
            <v>0</v>
          </cell>
          <cell r="D24">
            <v>15052</v>
          </cell>
          <cell r="E24">
            <v>0</v>
          </cell>
          <cell r="F24">
            <v>24684</v>
          </cell>
          <cell r="G24">
            <v>39736</v>
          </cell>
          <cell r="H24">
            <v>29274</v>
          </cell>
          <cell r="I24">
            <v>294.64703559999998</v>
          </cell>
          <cell r="J24">
            <v>22973</v>
          </cell>
          <cell r="K24">
            <v>39167</v>
          </cell>
          <cell r="L24">
            <v>36770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304</v>
          </cell>
          <cell r="G26">
            <v>304</v>
          </cell>
          <cell r="H26">
            <v>245</v>
          </cell>
          <cell r="I26">
            <v>6.4670839999999998</v>
          </cell>
          <cell r="J26">
            <v>33</v>
          </cell>
          <cell r="K26">
            <v>303</v>
          </cell>
          <cell r="L26">
            <v>206</v>
          </cell>
        </row>
        <row r="27">
          <cell r="C27">
            <v>0</v>
          </cell>
          <cell r="D27">
            <v>17923</v>
          </cell>
          <cell r="E27">
            <v>0</v>
          </cell>
          <cell r="F27">
            <v>26187</v>
          </cell>
          <cell r="G27">
            <v>44110</v>
          </cell>
          <cell r="H27">
            <v>29379</v>
          </cell>
          <cell r="I27">
            <v>433.93581670000003</v>
          </cell>
          <cell r="J27">
            <v>20146</v>
          </cell>
          <cell r="K27">
            <v>41909</v>
          </cell>
          <cell r="L27">
            <v>41093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1310</v>
          </cell>
          <cell r="G29">
            <v>1310</v>
          </cell>
          <cell r="H29">
            <v>1190</v>
          </cell>
          <cell r="I29">
            <v>14.358245</v>
          </cell>
          <cell r="J29">
            <v>441</v>
          </cell>
          <cell r="K29">
            <v>1310</v>
          </cell>
          <cell r="L29">
            <v>1309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16022</v>
          </cell>
          <cell r="E33">
            <v>0</v>
          </cell>
          <cell r="F33">
            <v>15514</v>
          </cell>
          <cell r="G33">
            <v>31536</v>
          </cell>
          <cell r="H33">
            <v>20756</v>
          </cell>
          <cell r="I33">
            <v>245.71939</v>
          </cell>
          <cell r="J33">
            <v>17085</v>
          </cell>
          <cell r="K33">
            <v>30513</v>
          </cell>
          <cell r="L33">
            <v>30513</v>
          </cell>
        </row>
      </sheetData>
      <sheetData sheetId="4">
        <row r="4">
          <cell r="E4">
            <v>8857</v>
          </cell>
          <cell r="F4">
            <v>47149</v>
          </cell>
          <cell r="G4">
            <v>56006</v>
          </cell>
          <cell r="H4">
            <v>42923</v>
          </cell>
          <cell r="I4">
            <v>557.73014250000006</v>
          </cell>
          <cell r="J4">
            <v>21075</v>
          </cell>
          <cell r="K4">
            <v>54188</v>
          </cell>
          <cell r="L4">
            <v>51875</v>
          </cell>
        </row>
        <row r="5">
          <cell r="E5">
            <v>1318</v>
          </cell>
          <cell r="F5">
            <v>6480</v>
          </cell>
          <cell r="G5">
            <v>7798</v>
          </cell>
          <cell r="H5">
            <v>4871</v>
          </cell>
          <cell r="I5">
            <v>89.668088800000007</v>
          </cell>
          <cell r="J5">
            <v>4488</v>
          </cell>
          <cell r="K5">
            <v>12085</v>
          </cell>
          <cell r="L5">
            <v>7285</v>
          </cell>
        </row>
        <row r="6">
          <cell r="E6">
            <v>1461</v>
          </cell>
          <cell r="F6">
            <v>82906</v>
          </cell>
          <cell r="G6">
            <v>84367</v>
          </cell>
          <cell r="H6">
            <v>51015</v>
          </cell>
          <cell r="I6">
            <v>1238.9877079</v>
          </cell>
          <cell r="J6">
            <v>45215</v>
          </cell>
          <cell r="K6">
            <v>88366</v>
          </cell>
          <cell r="L6">
            <v>82863</v>
          </cell>
        </row>
        <row r="7">
          <cell r="E7">
            <v>10718</v>
          </cell>
          <cell r="F7">
            <v>38726</v>
          </cell>
          <cell r="G7">
            <v>49444</v>
          </cell>
          <cell r="H7">
            <v>32643</v>
          </cell>
          <cell r="I7">
            <v>591.88793629999998</v>
          </cell>
          <cell r="J7">
            <v>20129</v>
          </cell>
          <cell r="K7">
            <v>45946</v>
          </cell>
          <cell r="L7">
            <v>44728</v>
          </cell>
        </row>
        <row r="8">
          <cell r="E8">
            <v>8946</v>
          </cell>
          <cell r="F8">
            <v>38313</v>
          </cell>
          <cell r="G8">
            <v>47259</v>
          </cell>
          <cell r="H8">
            <v>27006</v>
          </cell>
          <cell r="I8">
            <v>550.89266439999994</v>
          </cell>
          <cell r="J8">
            <v>23472</v>
          </cell>
          <cell r="K8">
            <v>34202</v>
          </cell>
          <cell r="L8">
            <v>38482</v>
          </cell>
        </row>
        <row r="9">
          <cell r="E9">
            <v>48233</v>
          </cell>
          <cell r="F9">
            <v>120009</v>
          </cell>
          <cell r="G9">
            <v>168242</v>
          </cell>
          <cell r="H9">
            <v>125729</v>
          </cell>
          <cell r="I9">
            <v>1097.1051672999999</v>
          </cell>
          <cell r="J9">
            <v>93150</v>
          </cell>
          <cell r="K9">
            <v>175068</v>
          </cell>
          <cell r="L9">
            <v>149776</v>
          </cell>
        </row>
        <row r="10">
          <cell r="E10">
            <v>13481</v>
          </cell>
          <cell r="F10">
            <v>51235</v>
          </cell>
          <cell r="G10">
            <v>64716</v>
          </cell>
          <cell r="H10">
            <v>46991</v>
          </cell>
          <cell r="I10">
            <v>648.74799570000005</v>
          </cell>
          <cell r="J10">
            <v>34604</v>
          </cell>
          <cell r="K10">
            <v>60104</v>
          </cell>
          <cell r="L10">
            <v>56460</v>
          </cell>
        </row>
        <row r="11">
          <cell r="E11">
            <v>46</v>
          </cell>
          <cell r="F11">
            <v>13195</v>
          </cell>
          <cell r="G11">
            <v>13241</v>
          </cell>
          <cell r="H11">
            <v>11340</v>
          </cell>
          <cell r="I11">
            <v>127.19333949999999</v>
          </cell>
          <cell r="J11">
            <v>4079</v>
          </cell>
          <cell r="K11">
            <v>13566</v>
          </cell>
          <cell r="L11">
            <v>12647</v>
          </cell>
        </row>
        <row r="12">
          <cell r="E12">
            <v>569</v>
          </cell>
          <cell r="F12">
            <v>1947</v>
          </cell>
          <cell r="G12">
            <v>2516</v>
          </cell>
          <cell r="H12">
            <v>1235</v>
          </cell>
          <cell r="I12">
            <v>75.172331100000008</v>
          </cell>
          <cell r="J12">
            <v>1034</v>
          </cell>
          <cell r="K12">
            <v>2355</v>
          </cell>
          <cell r="L12">
            <v>2036</v>
          </cell>
        </row>
        <row r="13">
          <cell r="E13">
            <v>1219</v>
          </cell>
          <cell r="F13">
            <v>2619</v>
          </cell>
          <cell r="G13">
            <v>3838</v>
          </cell>
          <cell r="H13">
            <v>2660</v>
          </cell>
          <cell r="I13">
            <v>151.82964289999998</v>
          </cell>
          <cell r="J13">
            <v>859</v>
          </cell>
          <cell r="K13">
            <v>2748</v>
          </cell>
          <cell r="L13">
            <v>3583</v>
          </cell>
        </row>
        <row r="14">
          <cell r="E14">
            <v>254</v>
          </cell>
          <cell r="F14">
            <v>16164</v>
          </cell>
          <cell r="G14">
            <v>16418</v>
          </cell>
          <cell r="H14">
            <v>8290</v>
          </cell>
          <cell r="I14">
            <v>176.04168829999998</v>
          </cell>
          <cell r="J14">
            <v>7443</v>
          </cell>
          <cell r="K14">
            <v>16761</v>
          </cell>
          <cell r="L14">
            <v>13657</v>
          </cell>
        </row>
        <row r="15">
          <cell r="E15">
            <v>2008</v>
          </cell>
          <cell r="F15">
            <v>4908</v>
          </cell>
          <cell r="G15">
            <v>6916</v>
          </cell>
          <cell r="H15">
            <v>4786</v>
          </cell>
          <cell r="I15">
            <v>189.07498409999999</v>
          </cell>
          <cell r="J15">
            <v>1995</v>
          </cell>
          <cell r="K15">
            <v>8053</v>
          </cell>
          <cell r="L15">
            <v>6650</v>
          </cell>
        </row>
        <row r="16">
          <cell r="E16">
            <v>5987</v>
          </cell>
          <cell r="F16">
            <v>50898</v>
          </cell>
          <cell r="G16">
            <v>56885</v>
          </cell>
          <cell r="H16">
            <v>41852</v>
          </cell>
          <cell r="I16">
            <v>596.6979437</v>
          </cell>
          <cell r="J16">
            <v>19396</v>
          </cell>
          <cell r="K16">
            <v>54496</v>
          </cell>
          <cell r="L16">
            <v>53914</v>
          </cell>
        </row>
        <row r="17">
          <cell r="E17">
            <v>930</v>
          </cell>
          <cell r="F17">
            <v>29930</v>
          </cell>
          <cell r="G17">
            <v>30860</v>
          </cell>
          <cell r="H17">
            <v>25046</v>
          </cell>
          <cell r="I17">
            <v>535.2852087</v>
          </cell>
          <cell r="J17">
            <v>9679</v>
          </cell>
          <cell r="K17">
            <v>30311</v>
          </cell>
          <cell r="L17">
            <v>27288</v>
          </cell>
        </row>
        <row r="18">
          <cell r="E18">
            <v>20</v>
          </cell>
          <cell r="F18">
            <v>19792</v>
          </cell>
          <cell r="G18">
            <v>19812</v>
          </cell>
          <cell r="H18">
            <v>13480</v>
          </cell>
          <cell r="I18">
            <v>406.72529560000004</v>
          </cell>
          <cell r="J18">
            <v>7228</v>
          </cell>
          <cell r="K18">
            <v>18646</v>
          </cell>
          <cell r="L18">
            <v>16861</v>
          </cell>
        </row>
        <row r="19">
          <cell r="E19">
            <v>38893</v>
          </cell>
          <cell r="F19">
            <v>106482</v>
          </cell>
          <cell r="G19">
            <v>145375</v>
          </cell>
          <cell r="H19">
            <v>83418</v>
          </cell>
          <cell r="I19">
            <v>1355.3585744999998</v>
          </cell>
          <cell r="J19">
            <v>74739</v>
          </cell>
          <cell r="K19">
            <v>148964</v>
          </cell>
          <cell r="L19">
            <v>132562</v>
          </cell>
        </row>
        <row r="20">
          <cell r="E20">
            <v>572</v>
          </cell>
          <cell r="F20">
            <v>9671</v>
          </cell>
          <cell r="G20">
            <v>10243</v>
          </cell>
          <cell r="H20">
            <v>8458</v>
          </cell>
          <cell r="I20">
            <v>163.84576340000001</v>
          </cell>
          <cell r="J20">
            <v>3088</v>
          </cell>
          <cell r="K20">
            <v>13529</v>
          </cell>
          <cell r="L20">
            <v>9660</v>
          </cell>
        </row>
        <row r="21">
          <cell r="E21">
            <v>70</v>
          </cell>
          <cell r="F21">
            <v>35015</v>
          </cell>
          <cell r="G21">
            <v>35085</v>
          </cell>
          <cell r="H21">
            <v>25283</v>
          </cell>
          <cell r="I21">
            <v>484.33129289999999</v>
          </cell>
          <cell r="J21">
            <v>15036</v>
          </cell>
          <cell r="K21">
            <v>42935</v>
          </cell>
          <cell r="L21">
            <v>34052</v>
          </cell>
        </row>
        <row r="22">
          <cell r="E22">
            <v>1035</v>
          </cell>
          <cell r="F22">
            <v>539</v>
          </cell>
          <cell r="G22">
            <v>1574</v>
          </cell>
          <cell r="H22">
            <v>839</v>
          </cell>
          <cell r="I22">
            <v>27.473815800000001</v>
          </cell>
          <cell r="J22">
            <v>585</v>
          </cell>
          <cell r="K22">
            <v>1429</v>
          </cell>
          <cell r="L22">
            <v>1378</v>
          </cell>
        </row>
        <row r="23">
          <cell r="E23">
            <v>84</v>
          </cell>
          <cell r="F23">
            <v>2571</v>
          </cell>
          <cell r="G23">
            <v>2655</v>
          </cell>
          <cell r="H23">
            <v>1753</v>
          </cell>
          <cell r="I23">
            <v>55.1986542</v>
          </cell>
          <cell r="J23">
            <v>998</v>
          </cell>
          <cell r="K23">
            <v>2921</v>
          </cell>
          <cell r="L23">
            <v>2511</v>
          </cell>
        </row>
        <row r="24">
          <cell r="E24">
            <v>1547</v>
          </cell>
          <cell r="F24">
            <v>10620</v>
          </cell>
          <cell r="G24">
            <v>12167</v>
          </cell>
          <cell r="H24">
            <v>9947</v>
          </cell>
          <cell r="I24">
            <v>172.5800625</v>
          </cell>
          <cell r="J24">
            <v>5598</v>
          </cell>
          <cell r="K24">
            <v>12268</v>
          </cell>
          <cell r="L24">
            <v>11185</v>
          </cell>
        </row>
        <row r="25">
          <cell r="E25">
            <v>1085</v>
          </cell>
          <cell r="F25">
            <v>5786</v>
          </cell>
          <cell r="G25">
            <v>6871</v>
          </cell>
          <cell r="H25">
            <v>4516</v>
          </cell>
          <cell r="I25">
            <v>91.824492699999993</v>
          </cell>
          <cell r="J25">
            <v>2666</v>
          </cell>
          <cell r="K25">
            <v>8498</v>
          </cell>
          <cell r="L25">
            <v>6450</v>
          </cell>
        </row>
        <row r="26">
          <cell r="E26">
            <v>2991</v>
          </cell>
          <cell r="F26">
            <v>9517</v>
          </cell>
          <cell r="G26">
            <v>12508</v>
          </cell>
          <cell r="H26">
            <v>9794</v>
          </cell>
          <cell r="I26">
            <v>173.86366100000001</v>
          </cell>
          <cell r="J26">
            <v>6028</v>
          </cell>
          <cell r="K26">
            <v>11199</v>
          </cell>
          <cell r="L26">
            <v>11183</v>
          </cell>
        </row>
        <row r="27">
          <cell r="E27">
            <v>2659</v>
          </cell>
          <cell r="F27">
            <v>35965</v>
          </cell>
          <cell r="G27">
            <v>38624</v>
          </cell>
          <cell r="H27">
            <v>27122</v>
          </cell>
          <cell r="I27">
            <v>564.53227770000001</v>
          </cell>
          <cell r="J27">
            <v>16376</v>
          </cell>
          <cell r="K27">
            <v>35215</v>
          </cell>
          <cell r="L27">
            <v>34456</v>
          </cell>
        </row>
        <row r="28">
          <cell r="E28">
            <v>4188</v>
          </cell>
          <cell r="F28">
            <v>3686</v>
          </cell>
          <cell r="G28">
            <v>7874</v>
          </cell>
          <cell r="H28">
            <v>2687</v>
          </cell>
          <cell r="I28">
            <v>97.653858800000009</v>
          </cell>
          <cell r="J28">
            <v>4198</v>
          </cell>
          <cell r="K28">
            <v>7938</v>
          </cell>
          <cell r="L28">
            <v>6966</v>
          </cell>
        </row>
        <row r="29">
          <cell r="E29">
            <v>3058</v>
          </cell>
          <cell r="F29">
            <v>10344</v>
          </cell>
          <cell r="G29">
            <v>13402</v>
          </cell>
          <cell r="H29">
            <v>9864</v>
          </cell>
          <cell r="I29">
            <v>243.29261190000003</v>
          </cell>
          <cell r="J29">
            <v>4837</v>
          </cell>
          <cell r="K29">
            <v>13008</v>
          </cell>
          <cell r="L29">
            <v>12329</v>
          </cell>
        </row>
        <row r="30">
          <cell r="E30">
            <v>10626</v>
          </cell>
          <cell r="F30">
            <v>18132</v>
          </cell>
          <cell r="G30">
            <v>28758</v>
          </cell>
          <cell r="H30">
            <v>25558</v>
          </cell>
          <cell r="I30">
            <v>413.75335139999999</v>
          </cell>
          <cell r="J30">
            <v>8746</v>
          </cell>
          <cell r="K30">
            <v>35386</v>
          </cell>
          <cell r="L30">
            <v>25706</v>
          </cell>
        </row>
        <row r="31">
          <cell r="E31">
            <v>76</v>
          </cell>
          <cell r="F31">
            <v>732</v>
          </cell>
          <cell r="G31">
            <v>808</v>
          </cell>
          <cell r="H31">
            <v>572</v>
          </cell>
          <cell r="I31">
            <v>46.274630500000001</v>
          </cell>
          <cell r="J31">
            <v>114</v>
          </cell>
          <cell r="K31">
            <v>656</v>
          </cell>
          <cell r="L31">
            <v>754</v>
          </cell>
        </row>
        <row r="32">
          <cell r="E32">
            <v>1071</v>
          </cell>
          <cell r="F32">
            <v>10892</v>
          </cell>
          <cell r="G32">
            <v>11963</v>
          </cell>
          <cell r="H32">
            <v>8490</v>
          </cell>
          <cell r="I32">
            <v>221.66372559999999</v>
          </cell>
          <cell r="J32">
            <v>3861</v>
          </cell>
          <cell r="K32">
            <v>12116</v>
          </cell>
          <cell r="L32">
            <v>10878</v>
          </cell>
        </row>
        <row r="33">
          <cell r="E33">
            <v>9808</v>
          </cell>
          <cell r="F33">
            <v>27517</v>
          </cell>
          <cell r="G33">
            <v>37325</v>
          </cell>
          <cell r="H33">
            <v>18560</v>
          </cell>
          <cell r="I33">
            <v>399.9193472</v>
          </cell>
          <cell r="J33">
            <v>14332</v>
          </cell>
          <cell r="K33">
            <v>32669</v>
          </cell>
          <cell r="L33">
            <v>31211</v>
          </cell>
        </row>
      </sheetData>
      <sheetData sheetId="5">
        <row r="4">
          <cell r="C4">
            <v>15418</v>
          </cell>
          <cell r="D4">
            <v>0</v>
          </cell>
          <cell r="E4">
            <v>11615</v>
          </cell>
          <cell r="F4">
            <v>0</v>
          </cell>
          <cell r="G4">
            <v>27033</v>
          </cell>
          <cell r="H4">
            <v>17498</v>
          </cell>
          <cell r="I4">
            <v>202.97</v>
          </cell>
          <cell r="J4">
            <v>9352</v>
          </cell>
          <cell r="K4">
            <v>23399</v>
          </cell>
          <cell r="L4">
            <v>18250</v>
          </cell>
        </row>
        <row r="5">
          <cell r="C5">
            <v>7793</v>
          </cell>
          <cell r="D5">
            <v>0</v>
          </cell>
          <cell r="E5">
            <v>17038</v>
          </cell>
          <cell r="F5">
            <v>0</v>
          </cell>
          <cell r="G5">
            <v>24831</v>
          </cell>
          <cell r="H5">
            <v>15692</v>
          </cell>
          <cell r="I5">
            <v>578.79999999999995</v>
          </cell>
          <cell r="J5">
            <v>5104</v>
          </cell>
          <cell r="K5">
            <v>23242</v>
          </cell>
          <cell r="L5">
            <v>18009</v>
          </cell>
        </row>
        <row r="6">
          <cell r="C6">
            <v>7374</v>
          </cell>
          <cell r="D6">
            <v>38067</v>
          </cell>
          <cell r="E6">
            <v>10965</v>
          </cell>
          <cell r="F6">
            <v>11016</v>
          </cell>
          <cell r="G6">
            <v>67422</v>
          </cell>
          <cell r="H6">
            <v>43457</v>
          </cell>
          <cell r="I6">
            <v>536.66</v>
          </cell>
          <cell r="J6">
            <v>2105</v>
          </cell>
          <cell r="K6">
            <v>64915</v>
          </cell>
          <cell r="L6">
            <v>50577</v>
          </cell>
        </row>
        <row r="7">
          <cell r="C7">
            <v>13755</v>
          </cell>
          <cell r="D7">
            <v>3147</v>
          </cell>
          <cell r="E7">
            <v>8276</v>
          </cell>
          <cell r="F7">
            <v>1361</v>
          </cell>
          <cell r="G7">
            <v>26539</v>
          </cell>
          <cell r="H7">
            <v>17100</v>
          </cell>
          <cell r="I7">
            <v>280.08999999999997</v>
          </cell>
          <cell r="J7">
            <v>7828</v>
          </cell>
          <cell r="K7">
            <v>23554</v>
          </cell>
          <cell r="L7">
            <v>18371</v>
          </cell>
        </row>
        <row r="8">
          <cell r="C8">
            <v>29220</v>
          </cell>
          <cell r="D8">
            <v>9885</v>
          </cell>
          <cell r="E8">
            <v>13763</v>
          </cell>
          <cell r="F8">
            <v>8118</v>
          </cell>
          <cell r="G8">
            <v>60986</v>
          </cell>
          <cell r="H8">
            <v>38471</v>
          </cell>
          <cell r="I8">
            <v>785.36</v>
          </cell>
          <cell r="J8">
            <v>24666</v>
          </cell>
          <cell r="K8">
            <v>52576</v>
          </cell>
          <cell r="L8">
            <v>40247</v>
          </cell>
        </row>
        <row r="9">
          <cell r="C9">
            <v>2675</v>
          </cell>
          <cell r="D9">
            <v>884</v>
          </cell>
          <cell r="E9">
            <v>682</v>
          </cell>
          <cell r="F9">
            <v>1031</v>
          </cell>
          <cell r="G9">
            <v>5272</v>
          </cell>
          <cell r="H9">
            <v>3356</v>
          </cell>
          <cell r="I9">
            <v>61.32</v>
          </cell>
          <cell r="J9">
            <v>1948</v>
          </cell>
          <cell r="K9">
            <v>4123</v>
          </cell>
          <cell r="L9">
            <v>3202</v>
          </cell>
        </row>
        <row r="10">
          <cell r="C10">
            <v>918</v>
          </cell>
          <cell r="D10">
            <v>1502</v>
          </cell>
          <cell r="E10">
            <v>915</v>
          </cell>
          <cell r="F10">
            <v>3587</v>
          </cell>
          <cell r="G10">
            <v>6922</v>
          </cell>
          <cell r="H10">
            <v>4451</v>
          </cell>
          <cell r="I10">
            <v>56</v>
          </cell>
          <cell r="J10">
            <v>939</v>
          </cell>
          <cell r="K10">
            <v>6522</v>
          </cell>
          <cell r="L10">
            <v>5086</v>
          </cell>
        </row>
        <row r="11">
          <cell r="C11">
            <v>68220</v>
          </cell>
          <cell r="D11">
            <v>0</v>
          </cell>
          <cell r="E11">
            <v>28975</v>
          </cell>
          <cell r="F11">
            <v>0</v>
          </cell>
          <cell r="G11">
            <v>97195</v>
          </cell>
          <cell r="H11">
            <v>92856</v>
          </cell>
          <cell r="I11">
            <v>987.17</v>
          </cell>
          <cell r="J11">
            <v>17694</v>
          </cell>
          <cell r="K11">
            <v>68536</v>
          </cell>
          <cell r="L11">
            <v>53188</v>
          </cell>
        </row>
        <row r="12">
          <cell r="C12">
            <v>17702</v>
          </cell>
          <cell r="D12">
            <v>1049</v>
          </cell>
          <cell r="E12">
            <v>10917</v>
          </cell>
          <cell r="F12">
            <v>482</v>
          </cell>
          <cell r="G12">
            <v>30150</v>
          </cell>
          <cell r="H12">
            <v>18843</v>
          </cell>
          <cell r="I12">
            <v>493.59</v>
          </cell>
          <cell r="J12">
            <v>1510</v>
          </cell>
          <cell r="K12">
            <v>23486</v>
          </cell>
          <cell r="L12">
            <v>18294</v>
          </cell>
        </row>
        <row r="13">
          <cell r="C13">
            <v>10627</v>
          </cell>
          <cell r="D13">
            <v>897</v>
          </cell>
          <cell r="E13">
            <v>4506</v>
          </cell>
          <cell r="F13">
            <v>1077</v>
          </cell>
          <cell r="G13">
            <v>17107</v>
          </cell>
          <cell r="H13">
            <v>10962</v>
          </cell>
          <cell r="I13">
            <v>246.97</v>
          </cell>
          <cell r="J13">
            <v>6276</v>
          </cell>
          <cell r="K13">
            <v>14777</v>
          </cell>
          <cell r="L13">
            <v>11468</v>
          </cell>
        </row>
        <row r="14">
          <cell r="C14">
            <v>14669</v>
          </cell>
          <cell r="D14">
            <v>1287</v>
          </cell>
          <cell r="E14">
            <v>6794</v>
          </cell>
          <cell r="F14">
            <v>1166</v>
          </cell>
          <cell r="G14">
            <v>23916</v>
          </cell>
          <cell r="H14">
            <v>14426</v>
          </cell>
          <cell r="I14">
            <v>305.33999999999997</v>
          </cell>
          <cell r="J14">
            <v>4979</v>
          </cell>
          <cell r="K14">
            <v>22102</v>
          </cell>
          <cell r="L14">
            <v>16389</v>
          </cell>
        </row>
        <row r="15">
          <cell r="C15">
            <v>3739</v>
          </cell>
          <cell r="D15">
            <v>658</v>
          </cell>
          <cell r="E15">
            <v>7048</v>
          </cell>
          <cell r="F15">
            <v>883</v>
          </cell>
          <cell r="G15">
            <v>12328</v>
          </cell>
          <cell r="H15">
            <v>7906</v>
          </cell>
          <cell r="I15">
            <v>271.95999999999998</v>
          </cell>
          <cell r="J15">
            <v>1804</v>
          </cell>
          <cell r="K15">
            <v>11004</v>
          </cell>
          <cell r="L15">
            <v>8582</v>
          </cell>
        </row>
        <row r="16">
          <cell r="C16">
            <v>60524</v>
          </cell>
          <cell r="D16">
            <v>12104</v>
          </cell>
          <cell r="E16">
            <v>11547</v>
          </cell>
          <cell r="F16">
            <v>2299</v>
          </cell>
          <cell r="G16">
            <v>86474</v>
          </cell>
          <cell r="H16">
            <v>51117</v>
          </cell>
          <cell r="I16">
            <v>615.25</v>
          </cell>
          <cell r="J16">
            <v>26089</v>
          </cell>
          <cell r="K16">
            <v>80939</v>
          </cell>
          <cell r="L16">
            <v>59591</v>
          </cell>
        </row>
        <row r="17">
          <cell r="C17">
            <v>1604</v>
          </cell>
          <cell r="D17">
            <v>3837</v>
          </cell>
          <cell r="E17">
            <v>2101</v>
          </cell>
          <cell r="F17">
            <v>5691</v>
          </cell>
          <cell r="G17">
            <v>13233</v>
          </cell>
          <cell r="H17">
            <v>8493</v>
          </cell>
          <cell r="I17">
            <v>174.93</v>
          </cell>
          <cell r="J17">
            <v>978</v>
          </cell>
          <cell r="K17">
            <v>12745</v>
          </cell>
          <cell r="L17">
            <v>9887</v>
          </cell>
        </row>
        <row r="18">
          <cell r="C18">
            <v>5725</v>
          </cell>
          <cell r="D18">
            <v>177</v>
          </cell>
          <cell r="E18">
            <v>4211</v>
          </cell>
          <cell r="F18">
            <v>725</v>
          </cell>
          <cell r="G18">
            <v>10838</v>
          </cell>
          <cell r="H18">
            <v>6971</v>
          </cell>
          <cell r="I18">
            <v>139.77000000000001</v>
          </cell>
          <cell r="J18">
            <v>2005</v>
          </cell>
          <cell r="K18">
            <v>8748</v>
          </cell>
          <cell r="L18">
            <v>6817</v>
          </cell>
        </row>
        <row r="19">
          <cell r="C19">
            <v>2056</v>
          </cell>
          <cell r="D19">
            <v>1007</v>
          </cell>
          <cell r="E19">
            <v>343</v>
          </cell>
          <cell r="F19">
            <v>900</v>
          </cell>
          <cell r="G19">
            <v>4306</v>
          </cell>
          <cell r="H19">
            <v>2732</v>
          </cell>
          <cell r="I19">
            <v>80.48</v>
          </cell>
          <cell r="J19">
            <v>1332</v>
          </cell>
          <cell r="K19">
            <v>2884</v>
          </cell>
          <cell r="L19">
            <v>2233</v>
          </cell>
        </row>
        <row r="20">
          <cell r="C20">
            <v>26500</v>
          </cell>
          <cell r="D20">
            <v>1952</v>
          </cell>
          <cell r="E20">
            <v>17003</v>
          </cell>
          <cell r="F20">
            <v>383</v>
          </cell>
          <cell r="G20">
            <v>45838</v>
          </cell>
          <cell r="H20">
            <v>29479</v>
          </cell>
          <cell r="I20">
            <v>548.76</v>
          </cell>
          <cell r="J20">
            <v>18613</v>
          </cell>
          <cell r="K20">
            <v>40595</v>
          </cell>
          <cell r="L20">
            <v>31617</v>
          </cell>
        </row>
        <row r="21">
          <cell r="C21">
            <v>11822</v>
          </cell>
          <cell r="D21">
            <v>0</v>
          </cell>
          <cell r="E21">
            <v>9085</v>
          </cell>
          <cell r="F21">
            <v>0</v>
          </cell>
          <cell r="G21">
            <v>20907</v>
          </cell>
          <cell r="H21">
            <v>13279</v>
          </cell>
          <cell r="I21">
            <v>281.42</v>
          </cell>
          <cell r="J21">
            <v>3061</v>
          </cell>
          <cell r="K21">
            <v>17914</v>
          </cell>
          <cell r="L21">
            <v>13810</v>
          </cell>
        </row>
        <row r="22">
          <cell r="C22">
            <v>1034</v>
          </cell>
          <cell r="D22">
            <v>0</v>
          </cell>
          <cell r="E22">
            <v>2825</v>
          </cell>
          <cell r="F22">
            <v>0</v>
          </cell>
          <cell r="G22">
            <v>3859</v>
          </cell>
          <cell r="H22">
            <v>2498</v>
          </cell>
          <cell r="I22">
            <v>27.87</v>
          </cell>
          <cell r="J22">
            <v>1414</v>
          </cell>
          <cell r="K22">
            <v>3804</v>
          </cell>
          <cell r="L22">
            <v>2966</v>
          </cell>
        </row>
        <row r="23">
          <cell r="C23">
            <v>12717</v>
          </cell>
          <cell r="D23">
            <v>1932</v>
          </cell>
          <cell r="E23">
            <v>9397</v>
          </cell>
          <cell r="F23">
            <v>1768</v>
          </cell>
          <cell r="G23">
            <v>25814</v>
          </cell>
          <cell r="H23">
            <v>16579</v>
          </cell>
          <cell r="I23">
            <v>564.86</v>
          </cell>
          <cell r="J23">
            <v>1486</v>
          </cell>
          <cell r="K23">
            <v>22286</v>
          </cell>
          <cell r="L23">
            <v>17314</v>
          </cell>
        </row>
        <row r="24">
          <cell r="C24">
            <v>4715</v>
          </cell>
          <cell r="D24">
            <v>6324</v>
          </cell>
          <cell r="E24">
            <v>2128</v>
          </cell>
          <cell r="F24">
            <v>2316</v>
          </cell>
          <cell r="G24">
            <v>15483</v>
          </cell>
          <cell r="H24">
            <v>9520</v>
          </cell>
          <cell r="I24">
            <v>246.01</v>
          </cell>
          <cell r="J24">
            <v>4617</v>
          </cell>
          <cell r="K24">
            <v>7223</v>
          </cell>
          <cell r="L24">
            <v>5520</v>
          </cell>
        </row>
        <row r="25">
          <cell r="C25">
            <v>17829</v>
          </cell>
          <cell r="D25">
            <v>617</v>
          </cell>
          <cell r="E25">
            <v>13920</v>
          </cell>
          <cell r="F25">
            <v>249</v>
          </cell>
          <cell r="G25">
            <v>32615</v>
          </cell>
          <cell r="H25">
            <v>20389</v>
          </cell>
          <cell r="I25">
            <v>317.08999999999997</v>
          </cell>
          <cell r="J25">
            <v>9076</v>
          </cell>
          <cell r="K25">
            <v>29771</v>
          </cell>
          <cell r="L25">
            <v>22682</v>
          </cell>
        </row>
        <row r="26">
          <cell r="C26">
            <v>46223</v>
          </cell>
          <cell r="D26">
            <v>16304</v>
          </cell>
          <cell r="E26">
            <v>15870</v>
          </cell>
          <cell r="F26">
            <v>11513</v>
          </cell>
          <cell r="G26">
            <v>89910</v>
          </cell>
          <cell r="H26">
            <v>57401</v>
          </cell>
          <cell r="I26">
            <v>1206.8800000000001</v>
          </cell>
          <cell r="J26">
            <v>19989</v>
          </cell>
          <cell r="K26">
            <v>66434</v>
          </cell>
          <cell r="L26">
            <v>51375</v>
          </cell>
        </row>
        <row r="27">
          <cell r="C27">
            <v>8424</v>
          </cell>
          <cell r="D27">
            <v>59</v>
          </cell>
          <cell r="E27">
            <v>3400</v>
          </cell>
          <cell r="F27">
            <v>666</v>
          </cell>
          <cell r="G27">
            <v>12549</v>
          </cell>
          <cell r="H27">
            <v>7667</v>
          </cell>
          <cell r="I27">
            <v>188.2</v>
          </cell>
          <cell r="J27">
            <v>5339</v>
          </cell>
          <cell r="K27">
            <v>8266</v>
          </cell>
          <cell r="L27">
            <v>6123</v>
          </cell>
        </row>
        <row r="28">
          <cell r="C28">
            <v>11750</v>
          </cell>
          <cell r="D28">
            <v>0</v>
          </cell>
          <cell r="E28">
            <v>16760</v>
          </cell>
          <cell r="F28">
            <v>0</v>
          </cell>
          <cell r="G28">
            <v>28510</v>
          </cell>
          <cell r="H28">
            <v>18461</v>
          </cell>
          <cell r="I28">
            <v>286.39999999999998</v>
          </cell>
          <cell r="J28">
            <v>158</v>
          </cell>
          <cell r="K28">
            <v>26898</v>
          </cell>
          <cell r="L28">
            <v>20980</v>
          </cell>
        </row>
        <row r="29">
          <cell r="C29">
            <v>11746</v>
          </cell>
          <cell r="D29">
            <v>6131</v>
          </cell>
          <cell r="E29">
            <v>9669</v>
          </cell>
          <cell r="F29">
            <v>3744</v>
          </cell>
          <cell r="G29">
            <v>31290</v>
          </cell>
          <cell r="H29">
            <v>19931</v>
          </cell>
          <cell r="I29">
            <v>475.23</v>
          </cell>
          <cell r="J29">
            <v>7054</v>
          </cell>
          <cell r="K29">
            <v>27236</v>
          </cell>
          <cell r="L29">
            <v>21023</v>
          </cell>
        </row>
        <row r="30">
          <cell r="C30">
            <v>68627</v>
          </cell>
          <cell r="D30">
            <v>3002</v>
          </cell>
          <cell r="E30">
            <v>26408</v>
          </cell>
          <cell r="F30">
            <v>2226</v>
          </cell>
          <cell r="G30">
            <v>100263</v>
          </cell>
          <cell r="H30">
            <v>64151</v>
          </cell>
          <cell r="I30">
            <v>1733.55</v>
          </cell>
          <cell r="J30">
            <v>12794</v>
          </cell>
          <cell r="K30">
            <v>75433</v>
          </cell>
          <cell r="L30">
            <v>58804</v>
          </cell>
        </row>
        <row r="31">
          <cell r="C31">
            <v>836</v>
          </cell>
          <cell r="D31">
            <v>152</v>
          </cell>
          <cell r="E31">
            <v>1608</v>
          </cell>
          <cell r="F31">
            <v>19</v>
          </cell>
          <cell r="G31">
            <v>2615</v>
          </cell>
          <cell r="H31">
            <v>1682</v>
          </cell>
          <cell r="I31">
            <v>74.67</v>
          </cell>
          <cell r="J31">
            <v>679</v>
          </cell>
          <cell r="K31">
            <v>2394</v>
          </cell>
          <cell r="L31">
            <v>1864</v>
          </cell>
        </row>
        <row r="32">
          <cell r="C32">
            <v>87650</v>
          </cell>
          <cell r="D32">
            <v>0</v>
          </cell>
          <cell r="E32">
            <v>15344</v>
          </cell>
          <cell r="F32">
            <v>0</v>
          </cell>
          <cell r="G32">
            <v>102994</v>
          </cell>
          <cell r="H32">
            <v>61536</v>
          </cell>
          <cell r="I32">
            <v>649.70000000000005</v>
          </cell>
          <cell r="J32">
            <v>49232</v>
          </cell>
          <cell r="K32">
            <v>61575</v>
          </cell>
          <cell r="L32">
            <v>43563</v>
          </cell>
        </row>
        <row r="33">
          <cell r="C33">
            <v>1284</v>
          </cell>
          <cell r="D33">
            <v>0</v>
          </cell>
          <cell r="E33">
            <v>674</v>
          </cell>
          <cell r="F33">
            <v>0</v>
          </cell>
          <cell r="G33">
            <v>1958</v>
          </cell>
          <cell r="H33">
            <v>1231</v>
          </cell>
          <cell r="I33">
            <v>26.75</v>
          </cell>
          <cell r="J33">
            <v>839</v>
          </cell>
          <cell r="K33">
            <v>1768</v>
          </cell>
          <cell r="L33">
            <v>1370</v>
          </cell>
        </row>
      </sheetData>
      <sheetData sheetId="6">
        <row r="4">
          <cell r="C4">
            <v>466</v>
          </cell>
          <cell r="D4">
            <v>176</v>
          </cell>
          <cell r="E4">
            <v>19503</v>
          </cell>
          <cell r="F4">
            <v>2656</v>
          </cell>
          <cell r="G4">
            <v>22801</v>
          </cell>
          <cell r="H4">
            <v>19895</v>
          </cell>
          <cell r="I4">
            <v>169.75</v>
          </cell>
          <cell r="J4">
            <v>625</v>
          </cell>
          <cell r="K4">
            <v>22687</v>
          </cell>
          <cell r="L4">
            <v>16677</v>
          </cell>
        </row>
        <row r="5">
          <cell r="C5">
            <v>203</v>
          </cell>
          <cell r="D5">
            <v>118</v>
          </cell>
          <cell r="E5">
            <v>6245</v>
          </cell>
          <cell r="F5">
            <v>5833</v>
          </cell>
          <cell r="G5">
            <v>12399</v>
          </cell>
          <cell r="H5">
            <v>12256</v>
          </cell>
          <cell r="I5">
            <v>137.88</v>
          </cell>
          <cell r="J5">
            <v>229</v>
          </cell>
          <cell r="K5">
            <v>11941</v>
          </cell>
          <cell r="L5">
            <v>9657</v>
          </cell>
        </row>
        <row r="6">
          <cell r="C6">
            <v>356</v>
          </cell>
          <cell r="D6">
            <v>812</v>
          </cell>
          <cell r="E6">
            <v>10117</v>
          </cell>
          <cell r="F6">
            <v>59508</v>
          </cell>
          <cell r="G6">
            <v>70793</v>
          </cell>
          <cell r="H6">
            <v>66532</v>
          </cell>
          <cell r="I6">
            <v>760.36</v>
          </cell>
          <cell r="J6">
            <v>2285</v>
          </cell>
          <cell r="K6">
            <v>65401</v>
          </cell>
          <cell r="L6">
            <v>63412</v>
          </cell>
        </row>
        <row r="7">
          <cell r="C7">
            <v>496</v>
          </cell>
          <cell r="D7">
            <v>86</v>
          </cell>
          <cell r="E7">
            <v>16487</v>
          </cell>
          <cell r="F7">
            <v>385</v>
          </cell>
          <cell r="G7">
            <v>17454</v>
          </cell>
          <cell r="H7">
            <v>13693</v>
          </cell>
          <cell r="I7">
            <v>161.18</v>
          </cell>
          <cell r="J7">
            <v>269</v>
          </cell>
          <cell r="K7">
            <v>16512</v>
          </cell>
          <cell r="L7">
            <v>12556</v>
          </cell>
        </row>
        <row r="8">
          <cell r="C8">
            <v>34</v>
          </cell>
          <cell r="D8">
            <v>38</v>
          </cell>
          <cell r="E8">
            <v>857</v>
          </cell>
          <cell r="F8">
            <v>5513</v>
          </cell>
          <cell r="G8">
            <v>6442</v>
          </cell>
          <cell r="H8">
            <v>3998</v>
          </cell>
          <cell r="I8">
            <v>41.24</v>
          </cell>
          <cell r="J8">
            <v>93</v>
          </cell>
          <cell r="K8">
            <v>6396</v>
          </cell>
          <cell r="L8">
            <v>3811</v>
          </cell>
        </row>
        <row r="9">
          <cell r="C9">
            <v>58</v>
          </cell>
          <cell r="D9">
            <v>53</v>
          </cell>
          <cell r="E9">
            <v>1186</v>
          </cell>
          <cell r="F9">
            <v>2667</v>
          </cell>
          <cell r="G9">
            <v>3964</v>
          </cell>
          <cell r="H9">
            <v>3156</v>
          </cell>
          <cell r="I9">
            <v>23.01</v>
          </cell>
          <cell r="J9">
            <v>456</v>
          </cell>
          <cell r="K9">
            <v>3645</v>
          </cell>
          <cell r="L9">
            <v>3358</v>
          </cell>
        </row>
        <row r="10">
          <cell r="C10">
            <v>659</v>
          </cell>
          <cell r="D10">
            <v>46</v>
          </cell>
          <cell r="E10">
            <v>19935</v>
          </cell>
          <cell r="F10">
            <v>382</v>
          </cell>
          <cell r="G10">
            <v>21022</v>
          </cell>
          <cell r="H10">
            <v>16185</v>
          </cell>
          <cell r="I10">
            <v>161.21</v>
          </cell>
          <cell r="J10">
            <v>117</v>
          </cell>
          <cell r="K10">
            <v>20565</v>
          </cell>
          <cell r="L10">
            <v>11648</v>
          </cell>
        </row>
        <row r="11">
          <cell r="C11">
            <v>493</v>
          </cell>
          <cell r="D11">
            <v>28</v>
          </cell>
          <cell r="E11">
            <v>16823</v>
          </cell>
          <cell r="F11">
            <v>0</v>
          </cell>
          <cell r="G11">
            <v>17344</v>
          </cell>
          <cell r="H11">
            <v>13901</v>
          </cell>
          <cell r="I11">
            <v>117.37</v>
          </cell>
          <cell r="J11">
            <v>162</v>
          </cell>
          <cell r="K11">
            <v>16712</v>
          </cell>
          <cell r="L11">
            <v>14472</v>
          </cell>
        </row>
        <row r="12">
          <cell r="C12">
            <v>64</v>
          </cell>
          <cell r="D12">
            <v>26</v>
          </cell>
          <cell r="E12">
            <v>7071</v>
          </cell>
          <cell r="F12">
            <v>768</v>
          </cell>
          <cell r="G12">
            <v>7929</v>
          </cell>
          <cell r="H12">
            <v>6248</v>
          </cell>
          <cell r="I12">
            <v>93.1</v>
          </cell>
          <cell r="J12">
            <v>123</v>
          </cell>
          <cell r="K12">
            <v>7612</v>
          </cell>
          <cell r="L12">
            <v>5446</v>
          </cell>
        </row>
        <row r="13">
          <cell r="C13">
            <v>649</v>
          </cell>
          <cell r="D13">
            <v>57</v>
          </cell>
          <cell r="E13">
            <v>17807</v>
          </cell>
          <cell r="F13">
            <v>488</v>
          </cell>
          <cell r="G13">
            <v>19001</v>
          </cell>
          <cell r="H13">
            <v>13796</v>
          </cell>
          <cell r="I13">
            <v>214.69</v>
          </cell>
          <cell r="J13">
            <v>486</v>
          </cell>
          <cell r="K13">
            <v>18616</v>
          </cell>
          <cell r="L13">
            <v>14676</v>
          </cell>
        </row>
        <row r="14">
          <cell r="C14">
            <v>133</v>
          </cell>
          <cell r="D14">
            <v>31</v>
          </cell>
          <cell r="E14">
            <v>16611</v>
          </cell>
          <cell r="F14">
            <v>1498</v>
          </cell>
          <cell r="G14">
            <v>18273</v>
          </cell>
          <cell r="H14">
            <v>13119</v>
          </cell>
          <cell r="I14">
            <v>137.1</v>
          </cell>
          <cell r="J14">
            <v>721</v>
          </cell>
          <cell r="K14">
            <v>17686</v>
          </cell>
          <cell r="L14">
            <v>17184</v>
          </cell>
        </row>
        <row r="15">
          <cell r="C15">
            <v>14895</v>
          </cell>
          <cell r="D15">
            <v>4221</v>
          </cell>
          <cell r="E15">
            <v>50448</v>
          </cell>
          <cell r="F15">
            <v>6433</v>
          </cell>
          <cell r="G15">
            <v>75997</v>
          </cell>
          <cell r="H15">
            <v>49789</v>
          </cell>
          <cell r="I15">
            <v>1207.56</v>
          </cell>
          <cell r="J15">
            <v>1515</v>
          </cell>
          <cell r="K15">
            <v>63151</v>
          </cell>
          <cell r="L15">
            <v>59250</v>
          </cell>
        </row>
        <row r="16">
          <cell r="C16">
            <v>158</v>
          </cell>
          <cell r="D16">
            <v>45</v>
          </cell>
          <cell r="E16">
            <v>15272</v>
          </cell>
          <cell r="F16">
            <v>1578</v>
          </cell>
          <cell r="G16">
            <v>17053</v>
          </cell>
          <cell r="H16">
            <v>13912</v>
          </cell>
          <cell r="I16">
            <v>136.65</v>
          </cell>
          <cell r="J16">
            <v>751</v>
          </cell>
          <cell r="K16">
            <v>16494</v>
          </cell>
          <cell r="L16">
            <v>16286</v>
          </cell>
        </row>
        <row r="17">
          <cell r="C17">
            <v>2356</v>
          </cell>
          <cell r="D17">
            <v>1823</v>
          </cell>
          <cell r="E17">
            <v>23835</v>
          </cell>
          <cell r="F17">
            <v>14309</v>
          </cell>
          <cell r="G17">
            <v>42323</v>
          </cell>
          <cell r="H17">
            <v>33849</v>
          </cell>
          <cell r="I17">
            <v>699.08</v>
          </cell>
          <cell r="J17">
            <v>3382</v>
          </cell>
          <cell r="K17">
            <v>23053</v>
          </cell>
          <cell r="L17">
            <v>12278</v>
          </cell>
        </row>
        <row r="18">
          <cell r="C18">
            <v>27</v>
          </cell>
          <cell r="D18">
            <v>224</v>
          </cell>
          <cell r="E18">
            <v>3898</v>
          </cell>
          <cell r="F18">
            <v>412</v>
          </cell>
          <cell r="G18">
            <v>4561</v>
          </cell>
          <cell r="H18">
            <v>2988</v>
          </cell>
          <cell r="I18">
            <v>49.72</v>
          </cell>
          <cell r="J18">
            <v>38</v>
          </cell>
          <cell r="K18">
            <v>4308</v>
          </cell>
          <cell r="L18">
            <v>3785</v>
          </cell>
        </row>
        <row r="19">
          <cell r="C19">
            <v>64</v>
          </cell>
          <cell r="D19">
            <v>32</v>
          </cell>
          <cell r="E19">
            <v>3303</v>
          </cell>
          <cell r="F19">
            <v>342</v>
          </cell>
          <cell r="G19">
            <v>3741</v>
          </cell>
          <cell r="H19">
            <v>3637</v>
          </cell>
          <cell r="I19">
            <v>29.97</v>
          </cell>
          <cell r="J19">
            <v>257</v>
          </cell>
          <cell r="K19">
            <v>3565</v>
          </cell>
          <cell r="L19">
            <v>3561</v>
          </cell>
        </row>
        <row r="20">
          <cell r="C20">
            <v>587</v>
          </cell>
          <cell r="D20">
            <v>88</v>
          </cell>
          <cell r="E20">
            <v>15042</v>
          </cell>
          <cell r="F20">
            <v>5525</v>
          </cell>
          <cell r="G20">
            <v>21242</v>
          </cell>
          <cell r="H20">
            <v>18926</v>
          </cell>
          <cell r="I20">
            <v>196.04</v>
          </cell>
          <cell r="J20">
            <v>157</v>
          </cell>
          <cell r="K20">
            <v>20742</v>
          </cell>
          <cell r="L20">
            <v>19455</v>
          </cell>
        </row>
        <row r="21">
          <cell r="C21">
            <v>439</v>
          </cell>
          <cell r="D21">
            <v>21</v>
          </cell>
          <cell r="E21">
            <v>21363</v>
          </cell>
          <cell r="F21">
            <v>0</v>
          </cell>
          <cell r="G21">
            <v>21823</v>
          </cell>
          <cell r="H21">
            <v>18615</v>
          </cell>
          <cell r="I21">
            <v>180.15</v>
          </cell>
          <cell r="J21">
            <v>421</v>
          </cell>
          <cell r="K21">
            <v>20994</v>
          </cell>
          <cell r="L21">
            <v>18886</v>
          </cell>
        </row>
        <row r="22">
          <cell r="C22">
            <v>257</v>
          </cell>
          <cell r="D22">
            <v>27</v>
          </cell>
          <cell r="E22">
            <v>16017</v>
          </cell>
          <cell r="F22">
            <v>0</v>
          </cell>
          <cell r="G22">
            <v>16301</v>
          </cell>
          <cell r="H22">
            <v>12611</v>
          </cell>
          <cell r="I22">
            <v>192.94</v>
          </cell>
          <cell r="J22">
            <v>337</v>
          </cell>
          <cell r="K22">
            <v>15695</v>
          </cell>
          <cell r="L22">
            <v>14953</v>
          </cell>
        </row>
        <row r="23">
          <cell r="C23">
            <v>64</v>
          </cell>
          <cell r="D23">
            <v>62</v>
          </cell>
          <cell r="E23">
            <v>8086</v>
          </cell>
          <cell r="F23">
            <v>4251</v>
          </cell>
          <cell r="G23">
            <v>12463</v>
          </cell>
          <cell r="H23">
            <v>11983</v>
          </cell>
          <cell r="I23">
            <v>173.68</v>
          </cell>
          <cell r="J23">
            <v>198</v>
          </cell>
          <cell r="K23">
            <v>12341</v>
          </cell>
          <cell r="L23">
            <v>8496</v>
          </cell>
        </row>
        <row r="24">
          <cell r="C24">
            <v>187</v>
          </cell>
          <cell r="D24">
            <v>68</v>
          </cell>
          <cell r="E24">
            <v>991</v>
          </cell>
          <cell r="F24">
            <v>4357</v>
          </cell>
          <cell r="G24">
            <v>5603</v>
          </cell>
          <cell r="H24">
            <v>3239</v>
          </cell>
          <cell r="I24">
            <v>52.93</v>
          </cell>
          <cell r="J24">
            <v>124</v>
          </cell>
          <cell r="K24">
            <v>5459</v>
          </cell>
          <cell r="L24">
            <v>2156</v>
          </cell>
        </row>
        <row r="25">
          <cell r="C25">
            <v>14232</v>
          </cell>
          <cell r="D25">
            <v>3845</v>
          </cell>
          <cell r="E25">
            <v>61463</v>
          </cell>
          <cell r="F25">
            <v>23494</v>
          </cell>
          <cell r="G25">
            <v>103034</v>
          </cell>
          <cell r="H25">
            <v>87859</v>
          </cell>
          <cell r="I25">
            <v>165.11</v>
          </cell>
          <cell r="J25">
            <v>5065</v>
          </cell>
          <cell r="K25">
            <v>93288</v>
          </cell>
          <cell r="L25">
            <v>79768</v>
          </cell>
        </row>
        <row r="26">
          <cell r="C26">
            <v>599</v>
          </cell>
          <cell r="D26">
            <v>483</v>
          </cell>
          <cell r="E26">
            <v>12524</v>
          </cell>
          <cell r="F26">
            <v>3724</v>
          </cell>
          <cell r="G26">
            <v>17330</v>
          </cell>
          <cell r="H26">
            <v>8596</v>
          </cell>
          <cell r="I26">
            <v>156.82</v>
          </cell>
          <cell r="J26">
            <v>292</v>
          </cell>
          <cell r="K26">
            <v>16232</v>
          </cell>
          <cell r="L26">
            <v>15225</v>
          </cell>
        </row>
        <row r="27">
          <cell r="C27">
            <v>21</v>
          </cell>
          <cell r="D27">
            <v>35</v>
          </cell>
          <cell r="E27">
            <v>2898</v>
          </cell>
          <cell r="F27">
            <v>911</v>
          </cell>
          <cell r="G27">
            <v>3865</v>
          </cell>
          <cell r="H27">
            <v>2844</v>
          </cell>
          <cell r="I27">
            <v>49.74</v>
          </cell>
          <cell r="J27">
            <v>341</v>
          </cell>
          <cell r="K27">
            <v>3053</v>
          </cell>
          <cell r="L27">
            <v>2217</v>
          </cell>
        </row>
        <row r="28">
          <cell r="C28">
            <v>147</v>
          </cell>
          <cell r="D28">
            <v>11</v>
          </cell>
          <cell r="E28">
            <v>10738</v>
          </cell>
          <cell r="F28">
            <v>0</v>
          </cell>
          <cell r="G28">
            <v>10896</v>
          </cell>
          <cell r="H28">
            <v>9028</v>
          </cell>
          <cell r="I28">
            <v>127.5</v>
          </cell>
          <cell r="J28">
            <v>248</v>
          </cell>
          <cell r="K28">
            <v>8056</v>
          </cell>
          <cell r="L28">
            <v>5525</v>
          </cell>
        </row>
        <row r="29">
          <cell r="C29">
            <v>281</v>
          </cell>
          <cell r="D29">
            <v>53</v>
          </cell>
          <cell r="E29">
            <v>11824</v>
          </cell>
          <cell r="F29">
            <v>4905</v>
          </cell>
          <cell r="G29">
            <v>17063</v>
          </cell>
          <cell r="H29">
            <v>13143</v>
          </cell>
          <cell r="I29">
            <v>281.12</v>
          </cell>
          <cell r="J29">
            <v>530</v>
          </cell>
          <cell r="K29">
            <v>12749</v>
          </cell>
          <cell r="L29">
            <v>10643</v>
          </cell>
        </row>
        <row r="30">
          <cell r="C30">
            <v>634</v>
          </cell>
          <cell r="D30">
            <v>59</v>
          </cell>
          <cell r="E30">
            <v>6144</v>
          </cell>
          <cell r="F30">
            <v>1330</v>
          </cell>
          <cell r="G30">
            <v>8167</v>
          </cell>
          <cell r="H30">
            <v>7551</v>
          </cell>
          <cell r="I30">
            <v>140.56</v>
          </cell>
          <cell r="J30">
            <v>600</v>
          </cell>
          <cell r="K30">
            <v>4864</v>
          </cell>
          <cell r="L30">
            <v>2751</v>
          </cell>
        </row>
        <row r="31">
          <cell r="C31">
            <v>823</v>
          </cell>
          <cell r="D31">
            <v>36</v>
          </cell>
          <cell r="E31">
            <v>35020</v>
          </cell>
          <cell r="F31">
            <v>171</v>
          </cell>
          <cell r="G31">
            <v>36050</v>
          </cell>
          <cell r="H31">
            <v>34631</v>
          </cell>
          <cell r="I31">
            <v>552.67999999999995</v>
          </cell>
          <cell r="J31">
            <v>325</v>
          </cell>
          <cell r="K31">
            <v>25955</v>
          </cell>
          <cell r="L31">
            <v>19716</v>
          </cell>
        </row>
        <row r="32">
          <cell r="C32">
            <v>886</v>
          </cell>
          <cell r="D32">
            <v>27</v>
          </cell>
          <cell r="E32">
            <v>24735</v>
          </cell>
          <cell r="F32">
            <v>0</v>
          </cell>
          <cell r="G32">
            <v>25648</v>
          </cell>
          <cell r="H32">
            <v>19565</v>
          </cell>
          <cell r="I32">
            <v>406.34</v>
          </cell>
          <cell r="J32">
            <v>427</v>
          </cell>
          <cell r="K32">
            <v>24589</v>
          </cell>
          <cell r="L32">
            <v>24237</v>
          </cell>
        </row>
        <row r="33">
          <cell r="C33">
            <v>987</v>
          </cell>
          <cell r="D33">
            <v>32</v>
          </cell>
          <cell r="E33">
            <v>6804</v>
          </cell>
          <cell r="F33">
            <v>0</v>
          </cell>
          <cell r="G33">
            <v>7823</v>
          </cell>
          <cell r="H33">
            <v>6762</v>
          </cell>
          <cell r="I33">
            <v>100.64</v>
          </cell>
          <cell r="J33">
            <v>615</v>
          </cell>
          <cell r="K33">
            <v>4928</v>
          </cell>
          <cell r="L33">
            <v>2100</v>
          </cell>
        </row>
      </sheetData>
      <sheetData sheetId="7">
        <row r="4">
          <cell r="F4">
            <v>1368</v>
          </cell>
          <cell r="G4">
            <v>1368</v>
          </cell>
          <cell r="H4">
            <v>308</v>
          </cell>
          <cell r="I4">
            <v>6.19</v>
          </cell>
          <cell r="J4">
            <v>991</v>
          </cell>
          <cell r="K4">
            <v>1508</v>
          </cell>
          <cell r="L4">
            <v>37</v>
          </cell>
        </row>
        <row r="5">
          <cell r="F5">
            <v>2809</v>
          </cell>
          <cell r="G5">
            <v>2809</v>
          </cell>
          <cell r="H5">
            <v>953</v>
          </cell>
          <cell r="I5">
            <v>40.32</v>
          </cell>
          <cell r="J5">
            <v>792</v>
          </cell>
          <cell r="K5">
            <v>1864</v>
          </cell>
          <cell r="L5">
            <v>627</v>
          </cell>
        </row>
        <row r="6">
          <cell r="F6">
            <v>15326</v>
          </cell>
          <cell r="G6">
            <v>15326</v>
          </cell>
          <cell r="H6">
            <v>10965</v>
          </cell>
          <cell r="I6">
            <v>153.04</v>
          </cell>
          <cell r="J6">
            <v>7679</v>
          </cell>
          <cell r="K6">
            <v>15450</v>
          </cell>
          <cell r="L6">
            <v>7411</v>
          </cell>
        </row>
        <row r="7">
          <cell r="F7">
            <v>965</v>
          </cell>
          <cell r="G7">
            <v>965</v>
          </cell>
          <cell r="H7">
            <v>902</v>
          </cell>
          <cell r="I7">
            <v>13.12</v>
          </cell>
          <cell r="J7">
            <v>416</v>
          </cell>
          <cell r="K7">
            <v>979</v>
          </cell>
          <cell r="L7">
            <v>171</v>
          </cell>
        </row>
        <row r="8">
          <cell r="F8">
            <v>1827</v>
          </cell>
          <cell r="G8">
            <v>1827</v>
          </cell>
          <cell r="H8">
            <v>1760</v>
          </cell>
          <cell r="I8">
            <v>15.77</v>
          </cell>
          <cell r="J8">
            <v>823</v>
          </cell>
          <cell r="K8">
            <v>1854</v>
          </cell>
          <cell r="L8">
            <v>708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F10">
            <v>1418</v>
          </cell>
          <cell r="G10">
            <v>1418</v>
          </cell>
          <cell r="H10">
            <v>1295</v>
          </cell>
          <cell r="I10">
            <v>19.64</v>
          </cell>
          <cell r="J10">
            <v>352</v>
          </cell>
          <cell r="K10">
            <v>1414</v>
          </cell>
          <cell r="L10">
            <v>110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482</v>
          </cell>
          <cell r="G12">
            <v>482</v>
          </cell>
          <cell r="H12">
            <v>196</v>
          </cell>
          <cell r="I12">
            <v>2.73</v>
          </cell>
          <cell r="J12">
            <v>291</v>
          </cell>
          <cell r="K12">
            <v>464</v>
          </cell>
          <cell r="L12">
            <v>202</v>
          </cell>
        </row>
        <row r="13">
          <cell r="F13">
            <v>244</v>
          </cell>
          <cell r="G13">
            <v>244</v>
          </cell>
          <cell r="H13">
            <v>241</v>
          </cell>
          <cell r="I13">
            <v>1.57</v>
          </cell>
          <cell r="J13">
            <v>115</v>
          </cell>
          <cell r="K13">
            <v>243</v>
          </cell>
          <cell r="L13">
            <v>143</v>
          </cell>
        </row>
        <row r="14">
          <cell r="F14">
            <v>466</v>
          </cell>
          <cell r="G14">
            <v>466</v>
          </cell>
          <cell r="H14">
            <v>217</v>
          </cell>
          <cell r="I14">
            <v>3.51</v>
          </cell>
          <cell r="J14">
            <v>178</v>
          </cell>
          <cell r="K14">
            <v>477</v>
          </cell>
          <cell r="L14">
            <v>343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395</v>
          </cell>
          <cell r="G16">
            <v>395</v>
          </cell>
          <cell r="H16">
            <v>262</v>
          </cell>
          <cell r="I16">
            <v>2.1800000000000002</v>
          </cell>
          <cell r="J16">
            <v>207</v>
          </cell>
          <cell r="K16">
            <v>408</v>
          </cell>
          <cell r="L16">
            <v>118</v>
          </cell>
        </row>
        <row r="17">
          <cell r="F17">
            <v>1789</v>
          </cell>
          <cell r="G17">
            <v>1789</v>
          </cell>
          <cell r="H17">
            <v>1614</v>
          </cell>
          <cell r="I17">
            <v>1.42</v>
          </cell>
          <cell r="J17">
            <v>732</v>
          </cell>
          <cell r="K17">
            <v>1864</v>
          </cell>
          <cell r="L17">
            <v>389</v>
          </cell>
        </row>
        <row r="18">
          <cell r="F18">
            <v>262</v>
          </cell>
          <cell r="G18">
            <v>262</v>
          </cell>
          <cell r="H18">
            <v>136</v>
          </cell>
          <cell r="I18">
            <v>1.27</v>
          </cell>
          <cell r="J18">
            <v>136</v>
          </cell>
          <cell r="K18">
            <v>267</v>
          </cell>
          <cell r="L18">
            <v>177</v>
          </cell>
        </row>
        <row r="19">
          <cell r="F19">
            <v>432</v>
          </cell>
          <cell r="G19">
            <v>432</v>
          </cell>
          <cell r="H19">
            <v>252</v>
          </cell>
          <cell r="I19">
            <v>3.19</v>
          </cell>
          <cell r="J19">
            <v>119</v>
          </cell>
          <cell r="K19">
            <v>433</v>
          </cell>
          <cell r="L19">
            <v>143</v>
          </cell>
        </row>
        <row r="20">
          <cell r="F20">
            <v>2308</v>
          </cell>
          <cell r="G20">
            <v>2308</v>
          </cell>
          <cell r="H20">
            <v>1828</v>
          </cell>
          <cell r="I20">
            <v>28.36</v>
          </cell>
          <cell r="J20">
            <v>1301</v>
          </cell>
          <cell r="K20">
            <v>2281</v>
          </cell>
          <cell r="L20">
            <v>338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F24">
            <v>392</v>
          </cell>
          <cell r="G24">
            <v>392</v>
          </cell>
          <cell r="H24">
            <v>259</v>
          </cell>
          <cell r="I24">
            <v>2.68</v>
          </cell>
          <cell r="J24">
            <v>267</v>
          </cell>
          <cell r="K24">
            <v>517</v>
          </cell>
          <cell r="L24">
            <v>232</v>
          </cell>
        </row>
        <row r="25">
          <cell r="F25">
            <v>598</v>
          </cell>
          <cell r="G25">
            <v>598</v>
          </cell>
          <cell r="H25">
            <v>518</v>
          </cell>
          <cell r="I25">
            <v>3.53</v>
          </cell>
          <cell r="J25">
            <v>273</v>
          </cell>
          <cell r="K25">
            <v>598</v>
          </cell>
          <cell r="L25">
            <v>88</v>
          </cell>
        </row>
        <row r="26">
          <cell r="F26">
            <v>545</v>
          </cell>
          <cell r="G26">
            <v>545</v>
          </cell>
          <cell r="H26">
            <v>499</v>
          </cell>
          <cell r="I26">
            <v>3.34</v>
          </cell>
          <cell r="J26">
            <v>195</v>
          </cell>
          <cell r="K26">
            <v>551</v>
          </cell>
          <cell r="L26">
            <v>278</v>
          </cell>
        </row>
        <row r="27">
          <cell r="F27">
            <v>3391</v>
          </cell>
          <cell r="G27">
            <v>3391</v>
          </cell>
          <cell r="H27">
            <v>2771</v>
          </cell>
          <cell r="I27">
            <v>24.25</v>
          </cell>
          <cell r="J27">
            <v>1407</v>
          </cell>
          <cell r="K27">
            <v>3382</v>
          </cell>
          <cell r="L27">
            <v>963</v>
          </cell>
        </row>
        <row r="28">
          <cell r="F28">
            <v>1292</v>
          </cell>
          <cell r="G28">
            <v>1292</v>
          </cell>
          <cell r="H28">
            <v>1090</v>
          </cell>
          <cell r="I28">
            <v>14.49</v>
          </cell>
          <cell r="J28">
            <v>263</v>
          </cell>
          <cell r="K28">
            <v>1296</v>
          </cell>
          <cell r="L28">
            <v>623</v>
          </cell>
        </row>
        <row r="29">
          <cell r="F29">
            <v>436</v>
          </cell>
          <cell r="G29">
            <v>436</v>
          </cell>
          <cell r="H29">
            <v>181</v>
          </cell>
          <cell r="I29">
            <v>2.39</v>
          </cell>
          <cell r="J29">
            <v>50</v>
          </cell>
          <cell r="K29">
            <v>389</v>
          </cell>
          <cell r="L29">
            <v>39</v>
          </cell>
        </row>
        <row r="30">
          <cell r="F30">
            <v>1087</v>
          </cell>
          <cell r="G30">
            <v>1087</v>
          </cell>
          <cell r="H30">
            <v>928</v>
          </cell>
          <cell r="I30">
            <v>5.1100000000000003</v>
          </cell>
          <cell r="J30">
            <v>658</v>
          </cell>
          <cell r="K30">
            <v>1088</v>
          </cell>
          <cell r="L30">
            <v>44</v>
          </cell>
        </row>
        <row r="31">
          <cell r="F31">
            <v>731</v>
          </cell>
          <cell r="G31">
            <v>731</v>
          </cell>
          <cell r="H31">
            <v>462</v>
          </cell>
          <cell r="I31">
            <v>4.22</v>
          </cell>
          <cell r="J31">
            <v>283</v>
          </cell>
          <cell r="K31">
            <v>738</v>
          </cell>
          <cell r="L31">
            <v>426</v>
          </cell>
        </row>
        <row r="32">
          <cell r="F32">
            <v>631</v>
          </cell>
          <cell r="G32">
            <v>631</v>
          </cell>
          <cell r="H32">
            <v>490</v>
          </cell>
          <cell r="I32">
            <v>3.18</v>
          </cell>
          <cell r="J32">
            <v>354</v>
          </cell>
          <cell r="K32">
            <v>641</v>
          </cell>
          <cell r="L32">
            <v>129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8">
        <row r="4">
          <cell r="G4">
            <v>0</v>
          </cell>
        </row>
        <row r="5">
          <cell r="C5">
            <v>120</v>
          </cell>
          <cell r="D5">
            <v>133</v>
          </cell>
          <cell r="E5">
            <v>1325</v>
          </cell>
          <cell r="F5">
            <v>176</v>
          </cell>
          <cell r="G5">
            <v>1754</v>
          </cell>
          <cell r="H5">
            <v>1227</v>
          </cell>
          <cell r="I5">
            <v>26.804760000000002</v>
          </cell>
          <cell r="J5">
            <v>4</v>
          </cell>
          <cell r="K5">
            <v>1540</v>
          </cell>
          <cell r="L5">
            <v>1087</v>
          </cell>
        </row>
        <row r="6">
          <cell r="C6">
            <v>95</v>
          </cell>
          <cell r="D6">
            <v>8197</v>
          </cell>
          <cell r="E6">
            <v>630</v>
          </cell>
          <cell r="F6">
            <v>20333</v>
          </cell>
          <cell r="G6">
            <v>29255</v>
          </cell>
          <cell r="H6">
            <v>18483</v>
          </cell>
          <cell r="I6">
            <v>485.84345999999999</v>
          </cell>
          <cell r="J6">
            <v>6534</v>
          </cell>
          <cell r="K6">
            <v>26328</v>
          </cell>
          <cell r="L6">
            <v>18435</v>
          </cell>
        </row>
        <row r="7">
          <cell r="C7">
            <v>0</v>
          </cell>
          <cell r="D7">
            <v>255</v>
          </cell>
          <cell r="E7">
            <v>0</v>
          </cell>
          <cell r="F7">
            <v>340</v>
          </cell>
          <cell r="G7">
            <v>595</v>
          </cell>
          <cell r="H7">
            <v>505</v>
          </cell>
          <cell r="I7">
            <v>8.6911500000000004</v>
          </cell>
          <cell r="J7">
            <v>226</v>
          </cell>
          <cell r="K7">
            <v>434</v>
          </cell>
          <cell r="L7">
            <v>369</v>
          </cell>
        </row>
        <row r="8">
          <cell r="C8">
            <v>510</v>
          </cell>
          <cell r="D8">
            <v>1128</v>
          </cell>
          <cell r="E8">
            <v>972</v>
          </cell>
          <cell r="F8">
            <v>2235</v>
          </cell>
          <cell r="G8">
            <v>4845</v>
          </cell>
          <cell r="H8">
            <v>4004</v>
          </cell>
          <cell r="I8">
            <v>62.259030000000003</v>
          </cell>
          <cell r="J8">
            <v>1407</v>
          </cell>
          <cell r="K8">
            <v>4031</v>
          </cell>
          <cell r="L8">
            <v>3433</v>
          </cell>
        </row>
        <row r="9">
          <cell r="C9">
            <v>0</v>
          </cell>
          <cell r="D9">
            <v>45</v>
          </cell>
          <cell r="E9">
            <v>0</v>
          </cell>
          <cell r="F9">
            <v>361</v>
          </cell>
          <cell r="G9">
            <v>406</v>
          </cell>
          <cell r="H9">
            <v>360</v>
          </cell>
          <cell r="I9">
            <v>4.5147599999999999</v>
          </cell>
          <cell r="J9">
            <v>17</v>
          </cell>
          <cell r="K9">
            <v>380</v>
          </cell>
          <cell r="L9">
            <v>342</v>
          </cell>
        </row>
        <row r="10">
          <cell r="C10">
            <v>0</v>
          </cell>
          <cell r="D10">
            <v>1403</v>
          </cell>
          <cell r="E10">
            <v>0</v>
          </cell>
          <cell r="F10">
            <v>661</v>
          </cell>
          <cell r="G10">
            <v>2064</v>
          </cell>
          <cell r="H10">
            <v>1923</v>
          </cell>
          <cell r="I10">
            <v>44.674419999999998</v>
          </cell>
          <cell r="J10">
            <v>324</v>
          </cell>
          <cell r="K10">
            <v>1540</v>
          </cell>
          <cell r="L10">
            <v>1139</v>
          </cell>
        </row>
        <row r="11">
          <cell r="G11">
            <v>0</v>
          </cell>
          <cell r="I11">
            <v>0</v>
          </cell>
        </row>
        <row r="12">
          <cell r="G12">
            <v>0</v>
          </cell>
          <cell r="I12">
            <v>0</v>
          </cell>
        </row>
        <row r="13">
          <cell r="G13">
            <v>0</v>
          </cell>
          <cell r="I13">
            <v>0</v>
          </cell>
        </row>
        <row r="14">
          <cell r="C14">
            <v>0</v>
          </cell>
          <cell r="D14">
            <v>962</v>
          </cell>
          <cell r="E14">
            <v>0</v>
          </cell>
          <cell r="F14">
            <v>417</v>
          </cell>
          <cell r="G14">
            <v>1379</v>
          </cell>
          <cell r="H14">
            <v>1169</v>
          </cell>
          <cell r="I14">
            <v>16.669419999999999</v>
          </cell>
          <cell r="J14">
            <v>310</v>
          </cell>
          <cell r="K14">
            <v>1298</v>
          </cell>
          <cell r="L14">
            <v>1169</v>
          </cell>
        </row>
        <row r="15">
          <cell r="C15">
            <v>0</v>
          </cell>
          <cell r="D15">
            <v>2</v>
          </cell>
          <cell r="E15">
            <v>0</v>
          </cell>
          <cell r="F15">
            <v>445</v>
          </cell>
          <cell r="G15">
            <v>447</v>
          </cell>
          <cell r="H15">
            <v>269</v>
          </cell>
          <cell r="I15">
            <v>7.4015599999999999</v>
          </cell>
          <cell r="J15">
            <v>139</v>
          </cell>
          <cell r="K15">
            <v>391</v>
          </cell>
          <cell r="L15">
            <v>360</v>
          </cell>
        </row>
        <row r="16">
          <cell r="G16">
            <v>0</v>
          </cell>
          <cell r="I16">
            <v>0</v>
          </cell>
        </row>
        <row r="17">
          <cell r="C17">
            <v>0</v>
          </cell>
          <cell r="D17">
            <v>330</v>
          </cell>
          <cell r="E17">
            <v>0</v>
          </cell>
          <cell r="F17">
            <v>620</v>
          </cell>
          <cell r="G17">
            <v>950</v>
          </cell>
          <cell r="H17">
            <v>816</v>
          </cell>
          <cell r="I17">
            <v>12.86317</v>
          </cell>
          <cell r="J17">
            <v>435</v>
          </cell>
          <cell r="K17">
            <v>741</v>
          </cell>
          <cell r="L17">
            <v>622</v>
          </cell>
        </row>
        <row r="18">
          <cell r="C18">
            <v>0</v>
          </cell>
          <cell r="D18">
            <v>40</v>
          </cell>
          <cell r="E18">
            <v>0</v>
          </cell>
          <cell r="F18">
            <v>9</v>
          </cell>
          <cell r="G18">
            <v>49</v>
          </cell>
          <cell r="H18">
            <v>40</v>
          </cell>
          <cell r="I18">
            <v>0.25719999999999998</v>
          </cell>
          <cell r="J18">
            <v>40</v>
          </cell>
          <cell r="K18">
            <v>46</v>
          </cell>
          <cell r="L18">
            <v>46</v>
          </cell>
        </row>
        <row r="19">
          <cell r="C19">
            <v>0</v>
          </cell>
          <cell r="D19">
            <v>367</v>
          </cell>
          <cell r="E19">
            <v>0</v>
          </cell>
          <cell r="F19">
            <v>1391</v>
          </cell>
          <cell r="G19">
            <v>1758</v>
          </cell>
          <cell r="H19">
            <v>1025</v>
          </cell>
          <cell r="I19">
            <v>18.19746</v>
          </cell>
          <cell r="J19">
            <v>913</v>
          </cell>
          <cell r="K19">
            <v>1507</v>
          </cell>
          <cell r="L19">
            <v>1214</v>
          </cell>
        </row>
        <row r="20">
          <cell r="C20">
            <v>3</v>
          </cell>
          <cell r="D20">
            <v>25</v>
          </cell>
          <cell r="E20">
            <v>326</v>
          </cell>
          <cell r="F20">
            <v>326</v>
          </cell>
          <cell r="G20">
            <v>680</v>
          </cell>
          <cell r="H20">
            <v>489</v>
          </cell>
          <cell r="I20">
            <v>7.0748300000000004</v>
          </cell>
          <cell r="J20">
            <v>21</v>
          </cell>
          <cell r="K20">
            <v>645</v>
          </cell>
          <cell r="L20">
            <v>610</v>
          </cell>
        </row>
        <row r="21">
          <cell r="G21">
            <v>0</v>
          </cell>
          <cell r="I21">
            <v>0</v>
          </cell>
        </row>
        <row r="22">
          <cell r="G22">
            <v>0</v>
          </cell>
          <cell r="I22">
            <v>0</v>
          </cell>
        </row>
        <row r="23">
          <cell r="C23">
            <v>956</v>
          </cell>
          <cell r="D23">
            <v>0</v>
          </cell>
          <cell r="E23">
            <v>874</v>
          </cell>
          <cell r="F23">
            <v>0</v>
          </cell>
          <cell r="G23">
            <v>1830</v>
          </cell>
          <cell r="H23">
            <v>1274</v>
          </cell>
          <cell r="I23">
            <v>37.867179999999998</v>
          </cell>
          <cell r="J23">
            <v>490</v>
          </cell>
          <cell r="K23">
            <v>1290</v>
          </cell>
          <cell r="L23">
            <v>1071</v>
          </cell>
        </row>
        <row r="24">
          <cell r="C24">
            <v>550</v>
          </cell>
          <cell r="D24">
            <v>0</v>
          </cell>
          <cell r="E24">
            <v>2100</v>
          </cell>
          <cell r="F24">
            <v>0</v>
          </cell>
          <cell r="G24">
            <v>2650</v>
          </cell>
          <cell r="H24">
            <v>2062</v>
          </cell>
          <cell r="I24">
            <v>16.968019999999999</v>
          </cell>
          <cell r="J24">
            <v>947</v>
          </cell>
          <cell r="K24">
            <v>2319</v>
          </cell>
          <cell r="L24">
            <v>2167</v>
          </cell>
        </row>
        <row r="25">
          <cell r="C25">
            <v>0</v>
          </cell>
          <cell r="D25">
            <v>22</v>
          </cell>
          <cell r="E25">
            <v>0</v>
          </cell>
          <cell r="F25">
            <v>140</v>
          </cell>
          <cell r="G25">
            <v>162</v>
          </cell>
          <cell r="H25">
            <v>98</v>
          </cell>
          <cell r="I25">
            <v>1.5670500000000001</v>
          </cell>
          <cell r="J25">
            <v>0</v>
          </cell>
          <cell r="K25">
            <v>153</v>
          </cell>
          <cell r="L25">
            <v>149</v>
          </cell>
        </row>
        <row r="26">
          <cell r="C26">
            <v>0</v>
          </cell>
          <cell r="D26">
            <v>564</v>
          </cell>
          <cell r="E26">
            <v>0</v>
          </cell>
          <cell r="F26">
            <v>2180</v>
          </cell>
          <cell r="G26">
            <v>2744</v>
          </cell>
          <cell r="H26">
            <v>2201</v>
          </cell>
          <cell r="I26">
            <v>25.337479999999999</v>
          </cell>
          <cell r="J26">
            <v>131</v>
          </cell>
          <cell r="K26">
            <v>2498</v>
          </cell>
          <cell r="L26">
            <v>1422</v>
          </cell>
        </row>
        <row r="27">
          <cell r="C27">
            <v>100</v>
          </cell>
          <cell r="D27">
            <v>1645</v>
          </cell>
          <cell r="E27">
            <v>1367</v>
          </cell>
          <cell r="F27">
            <v>2889</v>
          </cell>
          <cell r="G27">
            <v>6001</v>
          </cell>
          <cell r="H27">
            <v>4577</v>
          </cell>
          <cell r="I27">
            <v>56.772559999999999</v>
          </cell>
          <cell r="J27">
            <v>2093</v>
          </cell>
          <cell r="K27">
            <v>5229</v>
          </cell>
          <cell r="L27">
            <v>4554</v>
          </cell>
        </row>
        <row r="28">
          <cell r="C28">
            <v>197</v>
          </cell>
          <cell r="D28">
            <v>0</v>
          </cell>
          <cell r="E28">
            <v>757</v>
          </cell>
          <cell r="F28">
            <v>0</v>
          </cell>
          <cell r="G28">
            <v>954</v>
          </cell>
          <cell r="H28">
            <v>488</v>
          </cell>
          <cell r="I28">
            <v>30.394439999999999</v>
          </cell>
          <cell r="J28">
            <v>262</v>
          </cell>
          <cell r="K28">
            <v>853</v>
          </cell>
          <cell r="L28">
            <v>533</v>
          </cell>
        </row>
        <row r="29">
          <cell r="C29">
            <v>68</v>
          </cell>
          <cell r="D29">
            <v>59</v>
          </cell>
          <cell r="E29">
            <v>16</v>
          </cell>
          <cell r="F29">
            <v>189</v>
          </cell>
          <cell r="G29">
            <v>332</v>
          </cell>
          <cell r="H29">
            <v>284</v>
          </cell>
          <cell r="I29">
            <v>7.62155</v>
          </cell>
          <cell r="J29">
            <v>58</v>
          </cell>
          <cell r="K29">
            <v>296</v>
          </cell>
          <cell r="L29">
            <v>226</v>
          </cell>
        </row>
        <row r="30">
          <cell r="C30">
            <v>0</v>
          </cell>
          <cell r="D30">
            <v>138</v>
          </cell>
          <cell r="E30">
            <v>0</v>
          </cell>
          <cell r="F30">
            <v>337</v>
          </cell>
          <cell r="G30">
            <v>475</v>
          </cell>
          <cell r="H30">
            <v>438</v>
          </cell>
          <cell r="I30">
            <v>3.4411999999999998</v>
          </cell>
          <cell r="J30">
            <v>202</v>
          </cell>
          <cell r="K30">
            <v>426</v>
          </cell>
          <cell r="L30">
            <v>413</v>
          </cell>
        </row>
        <row r="31">
          <cell r="G31">
            <v>0</v>
          </cell>
          <cell r="I31">
            <v>0</v>
          </cell>
        </row>
        <row r="32">
          <cell r="G32">
            <v>0</v>
          </cell>
          <cell r="I32">
            <v>0</v>
          </cell>
        </row>
        <row r="33">
          <cell r="G33">
            <v>0</v>
          </cell>
          <cell r="I33">
            <v>0</v>
          </cell>
        </row>
      </sheetData>
      <sheetData sheetId="9">
        <row r="4">
          <cell r="C4">
            <v>0</v>
          </cell>
          <cell r="D4">
            <v>131</v>
          </cell>
          <cell r="E4">
            <v>0</v>
          </cell>
          <cell r="F4">
            <v>3517</v>
          </cell>
          <cell r="G4">
            <v>3648</v>
          </cell>
          <cell r="H4">
            <v>3256</v>
          </cell>
          <cell r="I4">
            <v>41.514000000000003</v>
          </cell>
          <cell r="J4">
            <v>549</v>
          </cell>
          <cell r="K4">
            <v>3344</v>
          </cell>
          <cell r="L4">
            <v>732</v>
          </cell>
        </row>
        <row r="5">
          <cell r="C5">
            <v>0</v>
          </cell>
          <cell r="D5">
            <v>42</v>
          </cell>
          <cell r="E5">
            <v>1238</v>
          </cell>
          <cell r="F5">
            <v>1787</v>
          </cell>
          <cell r="G5">
            <v>3067</v>
          </cell>
          <cell r="H5">
            <v>2549</v>
          </cell>
          <cell r="I5">
            <v>115.37447910000012</v>
          </cell>
          <cell r="J5">
            <v>375</v>
          </cell>
          <cell r="K5">
            <v>2821</v>
          </cell>
          <cell r="L5">
            <v>1111</v>
          </cell>
        </row>
        <row r="6">
          <cell r="C6">
            <v>26</v>
          </cell>
          <cell r="D6">
            <v>817</v>
          </cell>
          <cell r="E6">
            <v>2153</v>
          </cell>
          <cell r="F6">
            <v>25743</v>
          </cell>
          <cell r="G6">
            <v>28739</v>
          </cell>
          <cell r="H6">
            <v>22227</v>
          </cell>
          <cell r="I6">
            <v>752.20843420000006</v>
          </cell>
          <cell r="J6">
            <v>1956</v>
          </cell>
          <cell r="K6">
            <v>27338</v>
          </cell>
          <cell r="L6">
            <v>12510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9140</v>
          </cell>
          <cell r="G7">
            <v>9140</v>
          </cell>
          <cell r="H7">
            <v>7935</v>
          </cell>
          <cell r="I7">
            <v>232.96899999999999</v>
          </cell>
          <cell r="J7">
            <v>551</v>
          </cell>
          <cell r="K7">
            <v>8118</v>
          </cell>
          <cell r="L7">
            <v>2888</v>
          </cell>
        </row>
        <row r="8">
          <cell r="C8">
            <v>0</v>
          </cell>
          <cell r="D8">
            <v>80</v>
          </cell>
          <cell r="E8">
            <v>0</v>
          </cell>
          <cell r="F8">
            <v>2582</v>
          </cell>
          <cell r="G8">
            <v>2662</v>
          </cell>
          <cell r="H8">
            <v>2337</v>
          </cell>
          <cell r="I8">
            <v>28.27</v>
          </cell>
          <cell r="J8">
            <v>522</v>
          </cell>
          <cell r="K8">
            <v>2629</v>
          </cell>
          <cell r="L8">
            <v>642</v>
          </cell>
        </row>
        <row r="9">
          <cell r="C9">
            <v>0</v>
          </cell>
          <cell r="D9">
            <v>29</v>
          </cell>
          <cell r="E9">
            <v>0</v>
          </cell>
          <cell r="F9">
            <v>1765</v>
          </cell>
          <cell r="G9">
            <v>1794</v>
          </cell>
          <cell r="H9">
            <v>1393</v>
          </cell>
          <cell r="I9">
            <v>34.298000000000002</v>
          </cell>
          <cell r="J9">
            <v>473</v>
          </cell>
          <cell r="K9">
            <v>1569</v>
          </cell>
          <cell r="L9">
            <v>421</v>
          </cell>
        </row>
        <row r="10">
          <cell r="C10">
            <v>0</v>
          </cell>
          <cell r="D10">
            <v>14</v>
          </cell>
          <cell r="E10">
            <v>0</v>
          </cell>
          <cell r="F10">
            <v>10386</v>
          </cell>
          <cell r="G10">
            <v>10400</v>
          </cell>
          <cell r="H10">
            <v>8650</v>
          </cell>
          <cell r="I10">
            <v>7.7519999999999998</v>
          </cell>
          <cell r="J10">
            <v>3765</v>
          </cell>
          <cell r="K10">
            <v>9730</v>
          </cell>
          <cell r="L10">
            <v>701</v>
          </cell>
        </row>
        <row r="11">
          <cell r="C11">
            <v>0</v>
          </cell>
          <cell r="D11">
            <v>21</v>
          </cell>
          <cell r="E11">
            <v>0</v>
          </cell>
          <cell r="F11">
            <v>734</v>
          </cell>
          <cell r="G11">
            <v>755</v>
          </cell>
          <cell r="H11">
            <v>661</v>
          </cell>
          <cell r="I11">
            <v>15.011336600000002</v>
          </cell>
          <cell r="J11">
            <v>15</v>
          </cell>
          <cell r="K11">
            <v>739</v>
          </cell>
          <cell r="L11">
            <v>321</v>
          </cell>
        </row>
        <row r="12">
          <cell r="C12">
            <v>0</v>
          </cell>
          <cell r="D12">
            <v>5</v>
          </cell>
          <cell r="E12">
            <v>3133</v>
          </cell>
          <cell r="F12">
            <v>1745</v>
          </cell>
          <cell r="G12">
            <v>4883</v>
          </cell>
          <cell r="H12">
            <v>3400</v>
          </cell>
          <cell r="I12">
            <v>117.69822369999997</v>
          </cell>
          <cell r="J12">
            <v>287</v>
          </cell>
          <cell r="K12">
            <v>4682</v>
          </cell>
          <cell r="L12">
            <v>918</v>
          </cell>
        </row>
        <row r="13">
          <cell r="C13">
            <v>0</v>
          </cell>
          <cell r="D13">
            <v>4</v>
          </cell>
          <cell r="E13">
            <v>0</v>
          </cell>
          <cell r="F13">
            <v>853</v>
          </cell>
          <cell r="G13">
            <v>857</v>
          </cell>
          <cell r="H13">
            <v>594</v>
          </cell>
          <cell r="I13">
            <v>16.126000000000001</v>
          </cell>
          <cell r="J13">
            <v>162</v>
          </cell>
          <cell r="K13">
            <v>853</v>
          </cell>
          <cell r="L13">
            <v>235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1516</v>
          </cell>
          <cell r="G14">
            <v>1516</v>
          </cell>
          <cell r="H14">
            <v>1370</v>
          </cell>
          <cell r="I14">
            <v>3.1619999999999999</v>
          </cell>
          <cell r="J14">
            <v>26</v>
          </cell>
          <cell r="K14">
            <v>1511</v>
          </cell>
          <cell r="L14">
            <v>1037</v>
          </cell>
        </row>
        <row r="15">
          <cell r="C15">
            <v>0</v>
          </cell>
          <cell r="D15">
            <v>169</v>
          </cell>
          <cell r="E15">
            <v>253</v>
          </cell>
          <cell r="F15">
            <v>1429</v>
          </cell>
          <cell r="G15">
            <v>1851</v>
          </cell>
          <cell r="H15">
            <v>1448</v>
          </cell>
          <cell r="I15">
            <v>24.320999999999998</v>
          </cell>
          <cell r="J15">
            <v>165</v>
          </cell>
          <cell r="K15">
            <v>1803</v>
          </cell>
          <cell r="L15">
            <v>593</v>
          </cell>
        </row>
        <row r="16">
          <cell r="C16">
            <v>0</v>
          </cell>
          <cell r="D16">
            <v>3</v>
          </cell>
          <cell r="E16">
            <v>0</v>
          </cell>
          <cell r="F16">
            <v>3620</v>
          </cell>
          <cell r="G16">
            <v>3623</v>
          </cell>
          <cell r="H16">
            <v>2826</v>
          </cell>
          <cell r="I16">
            <v>41.668000000000006</v>
          </cell>
          <cell r="J16">
            <v>111</v>
          </cell>
          <cell r="K16">
            <v>3528</v>
          </cell>
          <cell r="L16">
            <v>1966</v>
          </cell>
        </row>
        <row r="17">
          <cell r="C17">
            <v>0</v>
          </cell>
          <cell r="D17">
            <v>35</v>
          </cell>
          <cell r="E17">
            <v>0</v>
          </cell>
          <cell r="F17">
            <v>4736</v>
          </cell>
          <cell r="G17">
            <v>4771</v>
          </cell>
          <cell r="H17">
            <v>3855</v>
          </cell>
          <cell r="I17">
            <v>143.13200000000001</v>
          </cell>
          <cell r="J17">
            <v>1007</v>
          </cell>
          <cell r="K17">
            <v>4371</v>
          </cell>
          <cell r="L17">
            <v>562</v>
          </cell>
        </row>
        <row r="18">
          <cell r="C18">
            <v>0</v>
          </cell>
          <cell r="D18">
            <v>19</v>
          </cell>
          <cell r="E18">
            <v>0</v>
          </cell>
          <cell r="F18">
            <v>1645</v>
          </cell>
          <cell r="G18">
            <v>1664</v>
          </cell>
          <cell r="H18">
            <v>1481</v>
          </cell>
          <cell r="I18">
            <v>37.575999999999993</v>
          </cell>
          <cell r="J18">
            <v>202</v>
          </cell>
          <cell r="K18">
            <v>1607</v>
          </cell>
          <cell r="L18">
            <v>315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3853</v>
          </cell>
          <cell r="G19">
            <v>3853</v>
          </cell>
          <cell r="H19">
            <v>3016</v>
          </cell>
          <cell r="I19">
            <v>53.823</v>
          </cell>
          <cell r="J19">
            <v>110</v>
          </cell>
          <cell r="K19">
            <v>3716</v>
          </cell>
          <cell r="L19">
            <v>732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680</v>
          </cell>
          <cell r="G20">
            <v>680</v>
          </cell>
          <cell r="H20">
            <v>497</v>
          </cell>
          <cell r="I20">
            <v>15.752048799999992</v>
          </cell>
          <cell r="J20">
            <v>40</v>
          </cell>
          <cell r="K20">
            <v>672</v>
          </cell>
          <cell r="L20">
            <v>201</v>
          </cell>
        </row>
        <row r="21">
          <cell r="C21">
            <v>0</v>
          </cell>
          <cell r="D21">
            <v>12</v>
          </cell>
          <cell r="E21">
            <v>0</v>
          </cell>
          <cell r="F21">
            <v>2970</v>
          </cell>
          <cell r="G21">
            <v>2982</v>
          </cell>
          <cell r="H21">
            <v>2665</v>
          </cell>
          <cell r="I21">
            <v>23.65</v>
          </cell>
          <cell r="J21">
            <v>859</v>
          </cell>
          <cell r="K21">
            <v>2795</v>
          </cell>
          <cell r="L21">
            <v>361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398</v>
          </cell>
          <cell r="G22">
            <v>398</v>
          </cell>
          <cell r="H22">
            <v>283</v>
          </cell>
          <cell r="I22">
            <v>9.9812632999999984</v>
          </cell>
          <cell r="J22">
            <v>17</v>
          </cell>
          <cell r="K22">
            <v>379</v>
          </cell>
          <cell r="L22">
            <v>150</v>
          </cell>
        </row>
        <row r="23">
          <cell r="C23">
            <v>60</v>
          </cell>
          <cell r="D23">
            <v>0</v>
          </cell>
          <cell r="E23">
            <v>8959</v>
          </cell>
          <cell r="F23">
            <v>4727</v>
          </cell>
          <cell r="G23">
            <v>13746</v>
          </cell>
          <cell r="H23">
            <v>10719</v>
          </cell>
          <cell r="I23">
            <v>396.96462260000021</v>
          </cell>
          <cell r="J23">
            <v>2000</v>
          </cell>
          <cell r="K23">
            <v>12915</v>
          </cell>
          <cell r="L23">
            <v>2263</v>
          </cell>
        </row>
        <row r="24">
          <cell r="C24">
            <v>0</v>
          </cell>
          <cell r="D24">
            <v>15</v>
          </cell>
          <cell r="E24">
            <v>0</v>
          </cell>
          <cell r="F24">
            <v>7309</v>
          </cell>
          <cell r="G24">
            <v>7324</v>
          </cell>
          <cell r="H24">
            <v>6580</v>
          </cell>
          <cell r="I24">
            <v>72.150000000000006</v>
          </cell>
          <cell r="J24">
            <v>3365</v>
          </cell>
          <cell r="K24">
            <v>6844</v>
          </cell>
          <cell r="L24">
            <v>830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1702</v>
          </cell>
          <cell r="G25">
            <v>1702</v>
          </cell>
          <cell r="H25">
            <v>1581</v>
          </cell>
          <cell r="I25">
            <v>36.877829500000004</v>
          </cell>
          <cell r="J25">
            <v>59</v>
          </cell>
          <cell r="K25">
            <v>1690</v>
          </cell>
          <cell r="L25">
            <v>1069</v>
          </cell>
        </row>
        <row r="26">
          <cell r="C26">
            <v>0</v>
          </cell>
          <cell r="D26">
            <v>36</v>
          </cell>
          <cell r="E26">
            <v>0</v>
          </cell>
          <cell r="F26">
            <v>3899</v>
          </cell>
          <cell r="G26">
            <v>3935</v>
          </cell>
          <cell r="H26">
            <v>2581</v>
          </cell>
          <cell r="I26">
            <v>70.203226800000252</v>
          </cell>
          <cell r="J26">
            <v>1084</v>
          </cell>
          <cell r="K26">
            <v>3407</v>
          </cell>
          <cell r="L26">
            <v>927</v>
          </cell>
        </row>
        <row r="27">
          <cell r="C27">
            <v>0</v>
          </cell>
          <cell r="D27">
            <v>1</v>
          </cell>
          <cell r="E27">
            <v>0</v>
          </cell>
          <cell r="F27">
            <v>1402</v>
          </cell>
          <cell r="G27">
            <v>1403</v>
          </cell>
          <cell r="H27">
            <v>1221</v>
          </cell>
          <cell r="I27">
            <v>3.4260000000000002</v>
          </cell>
          <cell r="J27">
            <v>60</v>
          </cell>
          <cell r="K27">
            <v>1347</v>
          </cell>
          <cell r="L27">
            <v>712</v>
          </cell>
        </row>
        <row r="28">
          <cell r="C28">
            <v>134</v>
          </cell>
          <cell r="D28">
            <v>0</v>
          </cell>
          <cell r="E28">
            <v>7902</v>
          </cell>
          <cell r="F28">
            <v>1585</v>
          </cell>
          <cell r="G28">
            <v>9621</v>
          </cell>
          <cell r="H28">
            <v>6518</v>
          </cell>
          <cell r="I28">
            <v>283.80457190000004</v>
          </cell>
          <cell r="J28">
            <v>879</v>
          </cell>
          <cell r="K28">
            <v>8721</v>
          </cell>
          <cell r="L28">
            <v>1908</v>
          </cell>
        </row>
        <row r="29">
          <cell r="C29">
            <v>0</v>
          </cell>
          <cell r="D29">
            <v>15</v>
          </cell>
          <cell r="E29">
            <v>0</v>
          </cell>
          <cell r="F29">
            <v>4549</v>
          </cell>
          <cell r="G29">
            <v>4564</v>
          </cell>
          <cell r="H29">
            <v>3907</v>
          </cell>
          <cell r="I29">
            <v>99.483999999999995</v>
          </cell>
          <cell r="J29">
            <v>57</v>
          </cell>
          <cell r="K29">
            <v>4533</v>
          </cell>
          <cell r="L29">
            <v>2175</v>
          </cell>
        </row>
        <row r="30">
          <cell r="C30">
            <v>0</v>
          </cell>
          <cell r="D30">
            <v>28</v>
          </cell>
          <cell r="E30">
            <v>0</v>
          </cell>
          <cell r="F30">
            <v>1293</v>
          </cell>
          <cell r="G30">
            <v>1321</v>
          </cell>
          <cell r="H30">
            <v>1127</v>
          </cell>
          <cell r="I30">
            <v>31.909263299999992</v>
          </cell>
          <cell r="J30">
            <v>128</v>
          </cell>
          <cell r="K30">
            <v>1220</v>
          </cell>
          <cell r="L30">
            <v>430</v>
          </cell>
        </row>
        <row r="31">
          <cell r="C31">
            <v>0</v>
          </cell>
          <cell r="D31">
            <v>17</v>
          </cell>
          <cell r="E31">
            <v>289</v>
          </cell>
          <cell r="F31">
            <v>344</v>
          </cell>
          <cell r="G31">
            <v>650</v>
          </cell>
          <cell r="H31">
            <v>573</v>
          </cell>
          <cell r="I31">
            <v>2.4820000000000002</v>
          </cell>
          <cell r="J31">
            <v>30</v>
          </cell>
          <cell r="K31">
            <v>636</v>
          </cell>
          <cell r="L31">
            <v>177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1467</v>
          </cell>
          <cell r="G32">
            <v>1467</v>
          </cell>
          <cell r="H32">
            <v>1340</v>
          </cell>
          <cell r="I32">
            <v>45.639000000000003</v>
          </cell>
          <cell r="J32">
            <v>69</v>
          </cell>
          <cell r="K32">
            <v>1453</v>
          </cell>
          <cell r="L32">
            <v>658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727</v>
          </cell>
          <cell r="G33">
            <v>728</v>
          </cell>
          <cell r="H33">
            <v>581</v>
          </cell>
          <cell r="I33">
            <v>8.2830000000000013</v>
          </cell>
          <cell r="J33">
            <v>80</v>
          </cell>
          <cell r="K33">
            <v>669</v>
          </cell>
          <cell r="L33">
            <v>262</v>
          </cell>
        </row>
      </sheetData>
      <sheetData sheetId="10">
        <row r="4">
          <cell r="C4">
            <v>878</v>
          </cell>
          <cell r="D4">
            <v>4499</v>
          </cell>
          <cell r="E4">
            <v>191</v>
          </cell>
          <cell r="F4">
            <v>666</v>
          </cell>
          <cell r="G4">
            <v>6234</v>
          </cell>
          <cell r="H4">
            <v>6077</v>
          </cell>
          <cell r="I4">
            <v>104</v>
          </cell>
          <cell r="J4">
            <v>217</v>
          </cell>
          <cell r="K4">
            <v>6464</v>
          </cell>
          <cell r="L4">
            <v>1805</v>
          </cell>
        </row>
        <row r="5">
          <cell r="C5">
            <v>2731</v>
          </cell>
          <cell r="D5">
            <v>0</v>
          </cell>
          <cell r="E5">
            <v>911</v>
          </cell>
          <cell r="F5">
            <v>0</v>
          </cell>
          <cell r="G5">
            <v>3642</v>
          </cell>
          <cell r="H5">
            <v>3108</v>
          </cell>
          <cell r="I5">
            <v>72</v>
          </cell>
          <cell r="J5">
            <v>685</v>
          </cell>
          <cell r="K5">
            <v>3675</v>
          </cell>
          <cell r="L5">
            <v>5120</v>
          </cell>
        </row>
        <row r="6">
          <cell r="C6">
            <v>4857</v>
          </cell>
          <cell r="D6">
            <v>25963</v>
          </cell>
          <cell r="E6">
            <v>3048</v>
          </cell>
          <cell r="F6">
            <v>11478</v>
          </cell>
          <cell r="G6">
            <v>45346</v>
          </cell>
          <cell r="H6">
            <v>36730</v>
          </cell>
          <cell r="I6">
            <v>1332</v>
          </cell>
          <cell r="J6">
            <v>5686</v>
          </cell>
          <cell r="K6">
            <v>41652</v>
          </cell>
          <cell r="L6">
            <v>39343</v>
          </cell>
        </row>
        <row r="7">
          <cell r="C7">
            <v>20529</v>
          </cell>
          <cell r="D7">
            <v>13543</v>
          </cell>
          <cell r="E7">
            <v>8091</v>
          </cell>
          <cell r="F7">
            <v>1345</v>
          </cell>
          <cell r="G7">
            <v>43508</v>
          </cell>
          <cell r="H7">
            <v>39626</v>
          </cell>
          <cell r="I7">
            <v>834</v>
          </cell>
          <cell r="J7">
            <v>5130</v>
          </cell>
          <cell r="K7">
            <v>43204</v>
          </cell>
          <cell r="L7">
            <v>38162</v>
          </cell>
        </row>
        <row r="8">
          <cell r="C8">
            <v>1123</v>
          </cell>
          <cell r="D8">
            <v>6241</v>
          </cell>
          <cell r="E8">
            <v>82</v>
          </cell>
          <cell r="F8">
            <v>1378</v>
          </cell>
          <cell r="G8">
            <v>8824</v>
          </cell>
          <cell r="H8">
            <v>11157</v>
          </cell>
          <cell r="I8">
            <v>270</v>
          </cell>
          <cell r="J8">
            <v>212</v>
          </cell>
          <cell r="K8">
            <v>11518</v>
          </cell>
          <cell r="L8">
            <v>1058</v>
          </cell>
        </row>
        <row r="9">
          <cell r="C9">
            <v>0</v>
          </cell>
          <cell r="D9">
            <v>2678</v>
          </cell>
          <cell r="E9">
            <v>0</v>
          </cell>
          <cell r="F9">
            <v>259</v>
          </cell>
          <cell r="G9">
            <v>2937</v>
          </cell>
          <cell r="H9">
            <v>2713</v>
          </cell>
          <cell r="I9">
            <v>30</v>
          </cell>
          <cell r="J9">
            <v>968</v>
          </cell>
          <cell r="K9">
            <v>2950</v>
          </cell>
          <cell r="L9">
            <v>2549</v>
          </cell>
        </row>
        <row r="10">
          <cell r="C10">
            <v>602</v>
          </cell>
          <cell r="D10">
            <v>4162</v>
          </cell>
          <cell r="E10">
            <v>187</v>
          </cell>
          <cell r="F10">
            <v>1423</v>
          </cell>
          <cell r="G10">
            <v>6374</v>
          </cell>
          <cell r="H10">
            <v>6544</v>
          </cell>
          <cell r="I10">
            <v>145</v>
          </cell>
          <cell r="J10">
            <v>699</v>
          </cell>
          <cell r="K10">
            <v>6959</v>
          </cell>
          <cell r="L10">
            <v>4119</v>
          </cell>
        </row>
        <row r="11">
          <cell r="C11">
            <v>2638</v>
          </cell>
          <cell r="D11">
            <v>0</v>
          </cell>
          <cell r="E11">
            <v>300</v>
          </cell>
          <cell r="F11">
            <v>0</v>
          </cell>
          <cell r="G11">
            <v>2938</v>
          </cell>
          <cell r="H11">
            <v>7042</v>
          </cell>
          <cell r="I11">
            <v>113</v>
          </cell>
          <cell r="J11">
            <v>703</v>
          </cell>
          <cell r="K11">
            <v>8016</v>
          </cell>
          <cell r="L11">
            <v>852</v>
          </cell>
        </row>
        <row r="12">
          <cell r="C12">
            <v>2310</v>
          </cell>
          <cell r="D12">
            <v>0</v>
          </cell>
          <cell r="E12">
            <v>661</v>
          </cell>
          <cell r="F12">
            <v>0</v>
          </cell>
          <cell r="G12">
            <v>2971</v>
          </cell>
          <cell r="H12">
            <v>3085</v>
          </cell>
          <cell r="I12">
            <v>79</v>
          </cell>
          <cell r="J12">
            <v>687</v>
          </cell>
          <cell r="K12">
            <v>3326</v>
          </cell>
          <cell r="L12">
            <v>2997</v>
          </cell>
        </row>
        <row r="13">
          <cell r="C13">
            <v>50</v>
          </cell>
          <cell r="D13">
            <v>127</v>
          </cell>
          <cell r="E13">
            <v>116</v>
          </cell>
          <cell r="F13">
            <v>1062</v>
          </cell>
          <cell r="G13">
            <v>1355</v>
          </cell>
          <cell r="H13">
            <v>1141</v>
          </cell>
          <cell r="I13">
            <v>31.6</v>
          </cell>
          <cell r="J13">
            <v>124</v>
          </cell>
          <cell r="K13">
            <v>1208</v>
          </cell>
          <cell r="L13">
            <v>813</v>
          </cell>
        </row>
        <row r="14">
          <cell r="C14">
            <v>0</v>
          </cell>
          <cell r="D14">
            <v>1917</v>
          </cell>
          <cell r="E14">
            <v>0</v>
          </cell>
          <cell r="F14">
            <v>108</v>
          </cell>
          <cell r="G14">
            <v>2025</v>
          </cell>
          <cell r="H14">
            <v>1880</v>
          </cell>
          <cell r="I14">
            <v>26</v>
          </cell>
          <cell r="J14">
            <v>176</v>
          </cell>
          <cell r="K14">
            <v>1892</v>
          </cell>
          <cell r="L14">
            <v>618</v>
          </cell>
        </row>
        <row r="15">
          <cell r="C15">
            <v>338</v>
          </cell>
          <cell r="D15">
            <v>1224</v>
          </cell>
          <cell r="E15">
            <v>53</v>
          </cell>
          <cell r="F15">
            <v>543</v>
          </cell>
          <cell r="G15">
            <v>2158</v>
          </cell>
          <cell r="H15">
            <v>1746</v>
          </cell>
          <cell r="I15">
            <v>43.9</v>
          </cell>
          <cell r="J15">
            <v>657</v>
          </cell>
          <cell r="K15">
            <v>2139</v>
          </cell>
          <cell r="L15">
            <v>1963</v>
          </cell>
        </row>
        <row r="16">
          <cell r="C16">
            <v>5</v>
          </cell>
          <cell r="D16">
            <v>2358</v>
          </cell>
          <cell r="E16">
            <v>10</v>
          </cell>
          <cell r="F16">
            <v>751</v>
          </cell>
          <cell r="G16">
            <v>3124</v>
          </cell>
          <cell r="H16">
            <v>2591</v>
          </cell>
          <cell r="I16">
            <v>34</v>
          </cell>
          <cell r="J16">
            <v>468</v>
          </cell>
          <cell r="K16">
            <v>4896</v>
          </cell>
          <cell r="L16">
            <v>2772</v>
          </cell>
        </row>
        <row r="17">
          <cell r="C17">
            <v>0</v>
          </cell>
          <cell r="D17">
            <v>3533</v>
          </cell>
          <cell r="E17">
            <v>0</v>
          </cell>
          <cell r="F17">
            <v>1282</v>
          </cell>
          <cell r="G17">
            <v>4815</v>
          </cell>
          <cell r="H17">
            <v>4990</v>
          </cell>
          <cell r="I17">
            <v>160</v>
          </cell>
          <cell r="J17">
            <v>784</v>
          </cell>
          <cell r="K17">
            <v>7181</v>
          </cell>
          <cell r="L17">
            <v>915</v>
          </cell>
        </row>
        <row r="18">
          <cell r="C18">
            <v>0</v>
          </cell>
          <cell r="D18">
            <v>1760</v>
          </cell>
          <cell r="E18">
            <v>0</v>
          </cell>
          <cell r="F18">
            <v>224</v>
          </cell>
          <cell r="G18">
            <v>1984</v>
          </cell>
          <cell r="H18">
            <v>2011</v>
          </cell>
          <cell r="I18">
            <v>38</v>
          </cell>
          <cell r="J18">
            <v>532</v>
          </cell>
          <cell r="K18">
            <v>4008</v>
          </cell>
          <cell r="L18">
            <v>1859</v>
          </cell>
        </row>
        <row r="19">
          <cell r="C19">
            <v>0</v>
          </cell>
          <cell r="D19">
            <v>1450</v>
          </cell>
          <cell r="E19">
            <v>0</v>
          </cell>
          <cell r="F19">
            <v>2199</v>
          </cell>
          <cell r="G19">
            <v>3649</v>
          </cell>
          <cell r="H19">
            <v>1885</v>
          </cell>
          <cell r="I19">
            <v>27</v>
          </cell>
          <cell r="J19">
            <v>133</v>
          </cell>
          <cell r="K19">
            <v>3507</v>
          </cell>
          <cell r="L19">
            <v>3478</v>
          </cell>
        </row>
        <row r="20">
          <cell r="C20">
            <v>3001</v>
          </cell>
          <cell r="D20">
            <v>883</v>
          </cell>
          <cell r="E20">
            <v>650</v>
          </cell>
          <cell r="F20">
            <v>406</v>
          </cell>
          <cell r="G20">
            <v>4940</v>
          </cell>
          <cell r="H20">
            <v>4096</v>
          </cell>
          <cell r="I20">
            <v>89.7</v>
          </cell>
          <cell r="J20">
            <v>902</v>
          </cell>
          <cell r="K20">
            <v>4743</v>
          </cell>
          <cell r="L20">
            <v>1092</v>
          </cell>
        </row>
        <row r="21">
          <cell r="C21">
            <v>252</v>
          </cell>
          <cell r="D21">
            <v>2096</v>
          </cell>
          <cell r="E21">
            <v>35</v>
          </cell>
          <cell r="F21">
            <v>354</v>
          </cell>
          <cell r="G21">
            <v>2737</v>
          </cell>
          <cell r="H21">
            <v>2573</v>
          </cell>
          <cell r="I21">
            <v>61.8</v>
          </cell>
          <cell r="J21">
            <v>82</v>
          </cell>
          <cell r="K21">
            <v>4649</v>
          </cell>
          <cell r="L21">
            <v>1760</v>
          </cell>
        </row>
        <row r="22">
          <cell r="C22">
            <v>309</v>
          </cell>
          <cell r="D22">
            <v>219</v>
          </cell>
          <cell r="E22">
            <v>91</v>
          </cell>
          <cell r="F22">
            <v>35</v>
          </cell>
          <cell r="G22">
            <v>654</v>
          </cell>
          <cell r="H22">
            <v>573</v>
          </cell>
          <cell r="I22">
            <v>7.9</v>
          </cell>
          <cell r="J22">
            <v>258</v>
          </cell>
          <cell r="K22">
            <v>655</v>
          </cell>
          <cell r="L22">
            <v>698</v>
          </cell>
        </row>
        <row r="23">
          <cell r="C23">
            <v>2574</v>
          </cell>
          <cell r="D23">
            <v>0</v>
          </cell>
          <cell r="E23">
            <v>1444</v>
          </cell>
          <cell r="F23">
            <v>0</v>
          </cell>
          <cell r="G23">
            <v>4018</v>
          </cell>
          <cell r="H23">
            <v>2967</v>
          </cell>
          <cell r="I23">
            <v>65.599999999999994</v>
          </cell>
          <cell r="J23">
            <v>1008</v>
          </cell>
          <cell r="K23">
            <v>3964</v>
          </cell>
          <cell r="L23">
            <v>367</v>
          </cell>
        </row>
        <row r="24">
          <cell r="C24">
            <v>0</v>
          </cell>
          <cell r="D24">
            <v>1516</v>
          </cell>
          <cell r="E24">
            <v>0</v>
          </cell>
          <cell r="F24">
            <v>420</v>
          </cell>
          <cell r="G24">
            <v>1936</v>
          </cell>
          <cell r="H24">
            <v>1541</v>
          </cell>
          <cell r="I24">
            <v>28</v>
          </cell>
          <cell r="J24">
            <v>58</v>
          </cell>
          <cell r="K24">
            <v>3659</v>
          </cell>
          <cell r="L24">
            <v>901</v>
          </cell>
        </row>
        <row r="25">
          <cell r="C25">
            <v>1790</v>
          </cell>
          <cell r="D25">
            <v>3363</v>
          </cell>
          <cell r="E25">
            <v>938</v>
          </cell>
          <cell r="F25">
            <v>411</v>
          </cell>
          <cell r="G25">
            <v>6502</v>
          </cell>
          <cell r="H25">
            <v>5974</v>
          </cell>
          <cell r="I25">
            <v>124.8</v>
          </cell>
          <cell r="J25">
            <v>626</v>
          </cell>
          <cell r="K25">
            <v>6901</v>
          </cell>
          <cell r="L25">
            <v>3558</v>
          </cell>
        </row>
        <row r="26">
          <cell r="C26">
            <v>2401</v>
          </cell>
          <cell r="D26">
            <v>8525</v>
          </cell>
          <cell r="E26">
            <v>169</v>
          </cell>
          <cell r="F26">
            <v>540</v>
          </cell>
          <cell r="G26">
            <v>11635</v>
          </cell>
          <cell r="H26">
            <v>11805</v>
          </cell>
          <cell r="I26">
            <v>126</v>
          </cell>
          <cell r="J26">
            <v>1697</v>
          </cell>
          <cell r="K26">
            <v>11821</v>
          </cell>
          <cell r="L26">
            <v>1196</v>
          </cell>
        </row>
        <row r="27">
          <cell r="C27">
            <v>0</v>
          </cell>
          <cell r="D27">
            <v>3742</v>
          </cell>
          <cell r="E27">
            <v>0</v>
          </cell>
          <cell r="F27">
            <v>287</v>
          </cell>
          <cell r="G27">
            <v>4029</v>
          </cell>
          <cell r="H27">
            <v>3886</v>
          </cell>
          <cell r="I27">
            <v>55.9</v>
          </cell>
          <cell r="J27">
            <v>252</v>
          </cell>
          <cell r="K27">
            <v>4078</v>
          </cell>
          <cell r="L27">
            <v>3466</v>
          </cell>
        </row>
        <row r="28">
          <cell r="C28">
            <v>2241</v>
          </cell>
          <cell r="D28">
            <v>0</v>
          </cell>
          <cell r="E28">
            <v>3691</v>
          </cell>
          <cell r="F28">
            <v>0</v>
          </cell>
          <cell r="G28">
            <v>5932</v>
          </cell>
          <cell r="H28">
            <v>1019</v>
          </cell>
          <cell r="I28">
            <v>30</v>
          </cell>
          <cell r="J28">
            <v>98</v>
          </cell>
          <cell r="K28">
            <v>1183</v>
          </cell>
          <cell r="L28">
            <v>3417</v>
          </cell>
        </row>
        <row r="29">
          <cell r="C29">
            <v>933</v>
          </cell>
          <cell r="D29">
            <v>727</v>
          </cell>
          <cell r="E29">
            <v>826</v>
          </cell>
          <cell r="F29">
            <v>211</v>
          </cell>
          <cell r="G29">
            <v>2697</v>
          </cell>
          <cell r="H29">
            <v>2053</v>
          </cell>
          <cell r="I29">
            <v>47</v>
          </cell>
          <cell r="J29">
            <v>98</v>
          </cell>
          <cell r="K29">
            <v>4433</v>
          </cell>
          <cell r="L29">
            <v>890</v>
          </cell>
        </row>
        <row r="30">
          <cell r="C30">
            <v>632</v>
          </cell>
          <cell r="D30">
            <v>833</v>
          </cell>
          <cell r="E30">
            <v>26</v>
          </cell>
          <cell r="F30">
            <v>134</v>
          </cell>
          <cell r="G30">
            <v>1625</v>
          </cell>
          <cell r="H30">
            <v>1479</v>
          </cell>
          <cell r="I30">
            <v>19.8</v>
          </cell>
          <cell r="J30">
            <v>742</v>
          </cell>
          <cell r="K30">
            <v>1472</v>
          </cell>
          <cell r="L30">
            <v>776</v>
          </cell>
        </row>
        <row r="31">
          <cell r="C31">
            <v>1959</v>
          </cell>
          <cell r="D31">
            <v>0</v>
          </cell>
          <cell r="E31">
            <v>215</v>
          </cell>
          <cell r="F31">
            <v>0</v>
          </cell>
          <cell r="G31">
            <v>2174</v>
          </cell>
          <cell r="H31">
            <v>1838</v>
          </cell>
          <cell r="I31">
            <v>20</v>
          </cell>
          <cell r="J31">
            <v>544</v>
          </cell>
          <cell r="K31">
            <v>1832</v>
          </cell>
          <cell r="L31">
            <v>1886</v>
          </cell>
        </row>
        <row r="32">
          <cell r="C32">
            <v>0</v>
          </cell>
          <cell r="D32">
            <v>2072</v>
          </cell>
          <cell r="E32">
            <v>0</v>
          </cell>
          <cell r="F32">
            <v>283</v>
          </cell>
          <cell r="G32">
            <v>2355</v>
          </cell>
          <cell r="H32">
            <v>2076</v>
          </cell>
          <cell r="I32">
            <v>41.6</v>
          </cell>
          <cell r="J32">
            <v>533</v>
          </cell>
          <cell r="K32">
            <v>4116</v>
          </cell>
          <cell r="L32">
            <v>1593</v>
          </cell>
        </row>
        <row r="33">
          <cell r="C33">
            <v>0</v>
          </cell>
          <cell r="D33">
            <v>312</v>
          </cell>
          <cell r="E33">
            <v>0</v>
          </cell>
          <cell r="F33">
            <v>418</v>
          </cell>
          <cell r="G33">
            <v>730</v>
          </cell>
          <cell r="H33">
            <v>598</v>
          </cell>
          <cell r="I33">
            <v>7.8</v>
          </cell>
          <cell r="J33">
            <v>23</v>
          </cell>
          <cell r="L33">
            <v>798</v>
          </cell>
        </row>
      </sheetData>
      <sheetData sheetId="11">
        <row r="4">
          <cell r="E4">
            <v>1476</v>
          </cell>
          <cell r="F4">
            <v>2549</v>
          </cell>
          <cell r="G4">
            <v>4025</v>
          </cell>
          <cell r="H4">
            <v>3411</v>
          </cell>
          <cell r="I4">
            <v>12.86</v>
          </cell>
          <cell r="J4">
            <v>1188</v>
          </cell>
          <cell r="K4">
            <v>1075</v>
          </cell>
          <cell r="L4">
            <v>1075</v>
          </cell>
        </row>
        <row r="5">
          <cell r="E5">
            <v>1431</v>
          </cell>
          <cell r="G5">
            <v>1431</v>
          </cell>
          <cell r="H5">
            <v>916</v>
          </cell>
          <cell r="I5">
            <v>39.520000000000003</v>
          </cell>
          <cell r="J5">
            <v>236</v>
          </cell>
          <cell r="K5">
            <v>801</v>
          </cell>
          <cell r="L5">
            <v>801</v>
          </cell>
        </row>
        <row r="6">
          <cell r="F6">
            <v>2765</v>
          </cell>
          <cell r="G6">
            <v>2765</v>
          </cell>
          <cell r="H6">
            <v>1979</v>
          </cell>
          <cell r="I6">
            <v>63.15</v>
          </cell>
          <cell r="J6">
            <v>473</v>
          </cell>
          <cell r="K6">
            <v>2163</v>
          </cell>
          <cell r="L6">
            <v>2163</v>
          </cell>
        </row>
        <row r="7">
          <cell r="E7">
            <v>1001</v>
          </cell>
          <cell r="F7">
            <v>8706</v>
          </cell>
          <cell r="G7">
            <v>9707</v>
          </cell>
          <cell r="H7">
            <v>8556</v>
          </cell>
          <cell r="I7">
            <v>183.69</v>
          </cell>
          <cell r="J7">
            <v>2034</v>
          </cell>
          <cell r="K7">
            <v>1939</v>
          </cell>
          <cell r="L7">
            <v>1939</v>
          </cell>
        </row>
        <row r="8">
          <cell r="F8">
            <v>3259</v>
          </cell>
          <cell r="G8">
            <v>3259</v>
          </cell>
          <cell r="H8">
            <v>2803</v>
          </cell>
          <cell r="I8">
            <v>68.47</v>
          </cell>
          <cell r="J8">
            <v>720</v>
          </cell>
          <cell r="K8">
            <v>873</v>
          </cell>
          <cell r="L8">
            <v>873</v>
          </cell>
        </row>
        <row r="9">
          <cell r="F9">
            <v>423</v>
          </cell>
          <cell r="G9">
            <v>423</v>
          </cell>
          <cell r="H9">
            <v>363</v>
          </cell>
          <cell r="I9">
            <v>11.63</v>
          </cell>
          <cell r="J9">
            <v>25</v>
          </cell>
          <cell r="K9">
            <v>146</v>
          </cell>
          <cell r="L9">
            <v>146</v>
          </cell>
        </row>
        <row r="10">
          <cell r="E10">
            <v>852</v>
          </cell>
          <cell r="F10">
            <v>1848</v>
          </cell>
          <cell r="G10">
            <v>2700</v>
          </cell>
          <cell r="H10">
            <v>2147</v>
          </cell>
          <cell r="I10">
            <v>47.52</v>
          </cell>
          <cell r="J10">
            <v>648</v>
          </cell>
          <cell r="K10">
            <v>1176</v>
          </cell>
          <cell r="L10">
            <v>1176</v>
          </cell>
        </row>
        <row r="11">
          <cell r="E11">
            <v>609</v>
          </cell>
          <cell r="G11">
            <v>609</v>
          </cell>
          <cell r="H11">
            <v>559</v>
          </cell>
          <cell r="I11">
            <v>11.36</v>
          </cell>
          <cell r="J11">
            <v>91</v>
          </cell>
          <cell r="K11">
            <v>68</v>
          </cell>
          <cell r="L11">
            <v>68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E15">
            <v>648</v>
          </cell>
          <cell r="F15">
            <v>25</v>
          </cell>
          <cell r="G15">
            <v>673</v>
          </cell>
          <cell r="H15">
            <v>595</v>
          </cell>
          <cell r="I15">
            <v>28.16</v>
          </cell>
          <cell r="J15">
            <v>33</v>
          </cell>
          <cell r="K15">
            <v>428</v>
          </cell>
          <cell r="L15">
            <v>428</v>
          </cell>
        </row>
        <row r="16">
          <cell r="F16">
            <v>5887</v>
          </cell>
          <cell r="G16">
            <v>5887</v>
          </cell>
          <cell r="H16">
            <v>4128</v>
          </cell>
          <cell r="I16">
            <v>198.78</v>
          </cell>
          <cell r="J16">
            <v>541</v>
          </cell>
          <cell r="K16">
            <v>1701</v>
          </cell>
          <cell r="L16">
            <v>1701</v>
          </cell>
        </row>
        <row r="17">
          <cell r="F17">
            <v>2991</v>
          </cell>
          <cell r="G17">
            <v>2991</v>
          </cell>
          <cell r="H17">
            <v>2832</v>
          </cell>
          <cell r="I17">
            <v>37.270000000000003</v>
          </cell>
          <cell r="J17">
            <v>977</v>
          </cell>
          <cell r="K17">
            <v>1055</v>
          </cell>
          <cell r="L17">
            <v>1055</v>
          </cell>
        </row>
        <row r="18">
          <cell r="F18">
            <v>1652</v>
          </cell>
          <cell r="G18">
            <v>1652</v>
          </cell>
          <cell r="H18">
            <v>1437</v>
          </cell>
          <cell r="I18">
            <v>16.98</v>
          </cell>
          <cell r="J18">
            <v>423</v>
          </cell>
          <cell r="K18">
            <v>419</v>
          </cell>
          <cell r="L18">
            <v>419</v>
          </cell>
        </row>
        <row r="19">
          <cell r="E19">
            <v>4893</v>
          </cell>
          <cell r="F19">
            <v>2616</v>
          </cell>
          <cell r="G19">
            <v>7509</v>
          </cell>
          <cell r="H19">
            <v>5165</v>
          </cell>
          <cell r="I19">
            <v>57.67</v>
          </cell>
          <cell r="J19">
            <v>1262</v>
          </cell>
          <cell r="K19">
            <v>378</v>
          </cell>
          <cell r="L19">
            <v>378</v>
          </cell>
        </row>
        <row r="20">
          <cell r="F20">
            <v>267</v>
          </cell>
          <cell r="G20">
            <v>267</v>
          </cell>
          <cell r="H20">
            <v>247</v>
          </cell>
          <cell r="I20">
            <v>2.7</v>
          </cell>
          <cell r="J20">
            <v>77</v>
          </cell>
          <cell r="K20">
            <v>201</v>
          </cell>
          <cell r="L20">
            <v>201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1672</v>
          </cell>
          <cell r="G22">
            <v>1672</v>
          </cell>
          <cell r="H22">
            <v>1189</v>
          </cell>
          <cell r="I22">
            <v>20.57</v>
          </cell>
          <cell r="J22">
            <v>277</v>
          </cell>
          <cell r="K22">
            <v>266</v>
          </cell>
          <cell r="L22">
            <v>266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F24">
            <v>538</v>
          </cell>
          <cell r="G24">
            <v>538</v>
          </cell>
          <cell r="H24">
            <v>406</v>
          </cell>
          <cell r="I24">
            <v>6.07</v>
          </cell>
          <cell r="J24">
            <v>22</v>
          </cell>
          <cell r="K24">
            <v>324</v>
          </cell>
          <cell r="L24">
            <v>324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F26">
            <v>277</v>
          </cell>
          <cell r="G26">
            <v>277</v>
          </cell>
          <cell r="H26">
            <v>252</v>
          </cell>
          <cell r="I26">
            <v>5.13</v>
          </cell>
          <cell r="J26">
            <v>23</v>
          </cell>
          <cell r="K26">
            <v>190</v>
          </cell>
          <cell r="L26">
            <v>190</v>
          </cell>
        </row>
        <row r="27">
          <cell r="F27">
            <v>3672</v>
          </cell>
          <cell r="G27">
            <v>3672</v>
          </cell>
          <cell r="H27">
            <v>3090</v>
          </cell>
          <cell r="I27">
            <v>45.77</v>
          </cell>
          <cell r="J27">
            <v>1340</v>
          </cell>
          <cell r="K27">
            <v>407</v>
          </cell>
          <cell r="L27">
            <v>407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F30">
            <v>50</v>
          </cell>
          <cell r="G30">
            <v>50</v>
          </cell>
          <cell r="H30">
            <v>50</v>
          </cell>
          <cell r="I30">
            <v>1.66</v>
          </cell>
          <cell r="J30">
            <v>9</v>
          </cell>
          <cell r="K30">
            <v>11</v>
          </cell>
          <cell r="L30">
            <v>11</v>
          </cell>
        </row>
        <row r="31">
          <cell r="F31">
            <v>22</v>
          </cell>
          <cell r="G31">
            <v>22</v>
          </cell>
          <cell r="H31">
            <v>21</v>
          </cell>
          <cell r="I31">
            <v>3.59</v>
          </cell>
          <cell r="J31">
            <v>0</v>
          </cell>
          <cell r="K31">
            <v>22</v>
          </cell>
          <cell r="L31">
            <v>22</v>
          </cell>
        </row>
        <row r="32">
          <cell r="F32">
            <v>563</v>
          </cell>
          <cell r="G32">
            <v>563</v>
          </cell>
          <cell r="H32">
            <v>518</v>
          </cell>
          <cell r="I32">
            <v>11.44</v>
          </cell>
          <cell r="J32">
            <v>162</v>
          </cell>
          <cell r="K32">
            <v>372</v>
          </cell>
          <cell r="L32">
            <v>372</v>
          </cell>
        </row>
        <row r="33">
          <cell r="F33">
            <v>569</v>
          </cell>
          <cell r="G33">
            <v>569</v>
          </cell>
          <cell r="H33">
            <v>472</v>
          </cell>
          <cell r="I33">
            <v>4.24</v>
          </cell>
          <cell r="J33">
            <v>80</v>
          </cell>
          <cell r="K33">
            <v>145</v>
          </cell>
          <cell r="L33">
            <v>145</v>
          </cell>
        </row>
      </sheetData>
      <sheetData sheetId="12">
        <row r="4">
          <cell r="C4">
            <v>1095</v>
          </cell>
          <cell r="D4">
            <v>1386</v>
          </cell>
          <cell r="E4">
            <v>2207</v>
          </cell>
          <cell r="F4">
            <v>2557</v>
          </cell>
          <cell r="G4">
            <v>7245</v>
          </cell>
          <cell r="H4">
            <v>4732</v>
          </cell>
          <cell r="I4">
            <v>568</v>
          </cell>
          <cell r="J4">
            <v>42</v>
          </cell>
          <cell r="K4">
            <v>5872</v>
          </cell>
          <cell r="L4">
            <v>3736</v>
          </cell>
        </row>
        <row r="5">
          <cell r="C5">
            <v>534</v>
          </cell>
          <cell r="D5">
            <v>828</v>
          </cell>
          <cell r="E5">
            <v>1174</v>
          </cell>
          <cell r="F5">
            <v>1181</v>
          </cell>
          <cell r="G5">
            <v>3717</v>
          </cell>
          <cell r="H5">
            <v>1997</v>
          </cell>
          <cell r="I5">
            <v>298</v>
          </cell>
          <cell r="J5">
            <v>0</v>
          </cell>
          <cell r="K5">
            <v>2688</v>
          </cell>
          <cell r="L5">
            <v>4259</v>
          </cell>
        </row>
        <row r="6">
          <cell r="C6">
            <v>420</v>
          </cell>
          <cell r="D6">
            <v>751</v>
          </cell>
          <cell r="E6">
            <v>3280</v>
          </cell>
          <cell r="F6">
            <v>19484</v>
          </cell>
          <cell r="G6">
            <v>23935</v>
          </cell>
          <cell r="H6">
            <v>18702</v>
          </cell>
          <cell r="I6">
            <v>792</v>
          </cell>
          <cell r="J6">
            <v>36</v>
          </cell>
          <cell r="K6">
            <v>23156</v>
          </cell>
          <cell r="L6">
            <v>13041</v>
          </cell>
        </row>
        <row r="7">
          <cell r="C7">
            <v>1332</v>
          </cell>
          <cell r="D7">
            <v>1584</v>
          </cell>
          <cell r="E7">
            <v>1437</v>
          </cell>
          <cell r="F7">
            <v>1888</v>
          </cell>
          <cell r="G7">
            <v>6241</v>
          </cell>
          <cell r="H7">
            <v>4497</v>
          </cell>
          <cell r="I7">
            <v>542</v>
          </cell>
          <cell r="J7">
            <v>21</v>
          </cell>
          <cell r="K7">
            <v>5531</v>
          </cell>
          <cell r="L7">
            <v>2582</v>
          </cell>
        </row>
        <row r="8">
          <cell r="C8">
            <v>1186</v>
          </cell>
          <cell r="D8">
            <v>1504</v>
          </cell>
          <cell r="E8">
            <v>1590</v>
          </cell>
          <cell r="F8">
            <v>3136</v>
          </cell>
          <cell r="G8">
            <v>7416</v>
          </cell>
          <cell r="H8">
            <v>6998</v>
          </cell>
          <cell r="I8">
            <v>682</v>
          </cell>
          <cell r="J8">
            <v>16</v>
          </cell>
          <cell r="K8">
            <v>5830</v>
          </cell>
          <cell r="L8">
            <v>6563</v>
          </cell>
        </row>
        <row r="9">
          <cell r="C9">
            <v>326</v>
          </cell>
          <cell r="D9">
            <v>331</v>
          </cell>
          <cell r="E9">
            <v>868</v>
          </cell>
          <cell r="F9">
            <v>1411</v>
          </cell>
          <cell r="G9">
            <v>2936</v>
          </cell>
          <cell r="H9">
            <v>2132</v>
          </cell>
          <cell r="I9">
            <v>234</v>
          </cell>
          <cell r="J9">
            <v>0</v>
          </cell>
          <cell r="K9">
            <v>2305</v>
          </cell>
          <cell r="L9">
            <v>2050</v>
          </cell>
        </row>
        <row r="10">
          <cell r="C10">
            <v>436</v>
          </cell>
          <cell r="D10">
            <v>521</v>
          </cell>
          <cell r="E10">
            <v>2600</v>
          </cell>
          <cell r="F10">
            <v>3326</v>
          </cell>
          <cell r="G10">
            <v>6883</v>
          </cell>
          <cell r="H10">
            <v>5773</v>
          </cell>
          <cell r="I10">
            <v>535</v>
          </cell>
          <cell r="J10">
            <v>25</v>
          </cell>
          <cell r="K10">
            <v>6678</v>
          </cell>
          <cell r="L10">
            <v>4275</v>
          </cell>
        </row>
        <row r="11">
          <cell r="C11">
            <v>173</v>
          </cell>
          <cell r="D11">
            <v>194</v>
          </cell>
          <cell r="E11">
            <v>495</v>
          </cell>
          <cell r="F11">
            <v>507</v>
          </cell>
          <cell r="G11">
            <v>1369</v>
          </cell>
          <cell r="H11">
            <v>1085</v>
          </cell>
          <cell r="I11">
            <v>92</v>
          </cell>
          <cell r="J11">
            <v>0</v>
          </cell>
          <cell r="K11">
            <v>658</v>
          </cell>
          <cell r="L11">
            <v>1385</v>
          </cell>
        </row>
        <row r="12">
          <cell r="C12">
            <v>729</v>
          </cell>
          <cell r="D12">
            <v>1063</v>
          </cell>
          <cell r="E12">
            <v>1744</v>
          </cell>
          <cell r="F12">
            <v>1613</v>
          </cell>
          <cell r="G12">
            <v>5149</v>
          </cell>
          <cell r="H12">
            <v>4155</v>
          </cell>
          <cell r="I12">
            <v>127.82</v>
          </cell>
          <cell r="J12">
            <v>42</v>
          </cell>
          <cell r="K12">
            <v>3765</v>
          </cell>
          <cell r="L12">
            <v>3232</v>
          </cell>
        </row>
        <row r="13">
          <cell r="C13">
            <v>124</v>
          </cell>
          <cell r="D13">
            <v>206</v>
          </cell>
          <cell r="E13">
            <v>425</v>
          </cell>
          <cell r="F13">
            <v>303</v>
          </cell>
          <cell r="G13">
            <v>1058</v>
          </cell>
          <cell r="H13">
            <v>765</v>
          </cell>
          <cell r="I13">
            <v>75</v>
          </cell>
          <cell r="J13">
            <v>10</v>
          </cell>
          <cell r="K13">
            <v>637</v>
          </cell>
          <cell r="L13">
            <v>1447</v>
          </cell>
        </row>
        <row r="14">
          <cell r="C14">
            <v>192</v>
          </cell>
          <cell r="D14">
            <v>321</v>
          </cell>
          <cell r="E14">
            <v>297</v>
          </cell>
          <cell r="F14">
            <v>410</v>
          </cell>
          <cell r="G14">
            <v>1220</v>
          </cell>
          <cell r="H14">
            <v>881</v>
          </cell>
          <cell r="I14">
            <v>46</v>
          </cell>
          <cell r="J14">
            <v>24</v>
          </cell>
          <cell r="K14">
            <v>825</v>
          </cell>
          <cell r="L14">
            <v>1218</v>
          </cell>
        </row>
        <row r="15">
          <cell r="C15">
            <v>330</v>
          </cell>
          <cell r="D15">
            <v>393</v>
          </cell>
          <cell r="E15">
            <v>1721</v>
          </cell>
          <cell r="F15">
            <v>1770</v>
          </cell>
          <cell r="G15">
            <v>4214</v>
          </cell>
          <cell r="H15">
            <v>3597</v>
          </cell>
          <cell r="I15">
            <v>36</v>
          </cell>
          <cell r="J15">
            <v>0</v>
          </cell>
          <cell r="K15">
            <v>2160</v>
          </cell>
          <cell r="L15">
            <v>3605</v>
          </cell>
        </row>
        <row r="16">
          <cell r="C16">
            <v>372</v>
          </cell>
          <cell r="D16">
            <v>554</v>
          </cell>
          <cell r="E16">
            <v>633</v>
          </cell>
          <cell r="F16">
            <v>1031</v>
          </cell>
          <cell r="G16">
            <v>2590</v>
          </cell>
          <cell r="H16">
            <v>1574</v>
          </cell>
          <cell r="I16">
            <v>42</v>
          </cell>
          <cell r="J16">
            <v>15</v>
          </cell>
          <cell r="K16">
            <v>1543</v>
          </cell>
          <cell r="L16">
            <v>1628</v>
          </cell>
        </row>
        <row r="17">
          <cell r="C17">
            <v>931</v>
          </cell>
          <cell r="D17">
            <v>1689</v>
          </cell>
          <cell r="E17">
            <v>1467</v>
          </cell>
          <cell r="F17">
            <v>2132</v>
          </cell>
          <cell r="G17">
            <v>6219</v>
          </cell>
          <cell r="H17">
            <v>5032</v>
          </cell>
          <cell r="I17">
            <v>49</v>
          </cell>
          <cell r="J17">
            <v>10</v>
          </cell>
          <cell r="K17">
            <v>6133</v>
          </cell>
          <cell r="L17">
            <v>1153</v>
          </cell>
        </row>
        <row r="18">
          <cell r="C18">
            <v>1095</v>
          </cell>
          <cell r="D18">
            <v>1807</v>
          </cell>
          <cell r="E18">
            <v>2188</v>
          </cell>
          <cell r="F18">
            <v>1740</v>
          </cell>
          <cell r="G18">
            <v>6830</v>
          </cell>
          <cell r="H18">
            <v>5106</v>
          </cell>
          <cell r="I18">
            <v>482</v>
          </cell>
          <cell r="J18">
            <v>0</v>
          </cell>
          <cell r="K18">
            <v>5478</v>
          </cell>
          <cell r="L18">
            <v>4859</v>
          </cell>
        </row>
        <row r="19">
          <cell r="C19">
            <v>575</v>
          </cell>
          <cell r="D19">
            <v>572</v>
          </cell>
          <cell r="E19">
            <v>997</v>
          </cell>
          <cell r="F19">
            <v>954</v>
          </cell>
          <cell r="G19">
            <v>3098</v>
          </cell>
          <cell r="H19">
            <v>2144</v>
          </cell>
          <cell r="I19">
            <v>79</v>
          </cell>
          <cell r="J19">
            <v>8</v>
          </cell>
          <cell r="K19">
            <v>2135</v>
          </cell>
          <cell r="L19">
            <v>2339</v>
          </cell>
        </row>
        <row r="20">
          <cell r="C20">
            <v>1056</v>
          </cell>
          <cell r="D20">
            <v>1477</v>
          </cell>
          <cell r="E20">
            <v>2118</v>
          </cell>
          <cell r="F20">
            <v>1731</v>
          </cell>
          <cell r="G20">
            <v>6382</v>
          </cell>
          <cell r="H20">
            <v>4136</v>
          </cell>
          <cell r="I20">
            <v>644.70000000000005</v>
          </cell>
          <cell r="J20">
            <v>9</v>
          </cell>
          <cell r="K20">
            <v>5103</v>
          </cell>
          <cell r="L20">
            <v>4146</v>
          </cell>
        </row>
        <row r="21">
          <cell r="C21">
            <v>1203</v>
          </cell>
          <cell r="D21">
            <v>1365</v>
          </cell>
          <cell r="E21">
            <v>2228</v>
          </cell>
          <cell r="F21">
            <v>1818</v>
          </cell>
          <cell r="G21">
            <v>6614</v>
          </cell>
          <cell r="H21">
            <v>3792</v>
          </cell>
          <cell r="I21">
            <v>289</v>
          </cell>
          <cell r="J21">
            <v>0</v>
          </cell>
          <cell r="K21">
            <v>4688</v>
          </cell>
          <cell r="L21">
            <v>2197</v>
          </cell>
        </row>
        <row r="22">
          <cell r="C22">
            <v>216</v>
          </cell>
          <cell r="D22">
            <v>436</v>
          </cell>
          <cell r="E22">
            <v>851</v>
          </cell>
          <cell r="F22">
            <v>1442</v>
          </cell>
          <cell r="G22">
            <v>2945</v>
          </cell>
          <cell r="H22">
            <v>1574</v>
          </cell>
          <cell r="I22">
            <v>95</v>
          </cell>
          <cell r="J22">
            <v>10</v>
          </cell>
          <cell r="K22">
            <v>1813</v>
          </cell>
          <cell r="L22">
            <v>1654</v>
          </cell>
        </row>
        <row r="23">
          <cell r="C23">
            <v>247</v>
          </cell>
          <cell r="D23">
            <v>347</v>
          </cell>
          <cell r="E23">
            <v>281</v>
          </cell>
          <cell r="F23">
            <v>419</v>
          </cell>
          <cell r="G23">
            <v>1294</v>
          </cell>
          <cell r="H23">
            <v>749</v>
          </cell>
          <cell r="I23">
            <v>75.739999999999995</v>
          </cell>
          <cell r="J23">
            <v>17</v>
          </cell>
          <cell r="K23">
            <v>726</v>
          </cell>
          <cell r="L23">
            <v>1137</v>
          </cell>
        </row>
        <row r="24">
          <cell r="C24">
            <v>275</v>
          </cell>
          <cell r="D24">
            <v>254</v>
          </cell>
          <cell r="E24">
            <v>833</v>
          </cell>
          <cell r="F24">
            <v>1437</v>
          </cell>
          <cell r="G24">
            <v>2799</v>
          </cell>
          <cell r="H24">
            <v>4121</v>
          </cell>
          <cell r="I24">
            <v>78</v>
          </cell>
          <cell r="J24">
            <v>27</v>
          </cell>
          <cell r="K24">
            <v>1842</v>
          </cell>
          <cell r="L24">
            <v>2042</v>
          </cell>
        </row>
        <row r="25">
          <cell r="C25">
            <v>735</v>
          </cell>
          <cell r="D25">
            <v>691</v>
          </cell>
          <cell r="E25">
            <v>1180</v>
          </cell>
          <cell r="F25">
            <v>1303</v>
          </cell>
          <cell r="G25">
            <v>3909</v>
          </cell>
          <cell r="H25">
            <v>1691</v>
          </cell>
          <cell r="I25">
            <v>87</v>
          </cell>
          <cell r="J25">
            <v>0</v>
          </cell>
          <cell r="K25">
            <v>2837</v>
          </cell>
          <cell r="L25">
            <v>1246</v>
          </cell>
        </row>
        <row r="26">
          <cell r="C26">
            <v>273</v>
          </cell>
          <cell r="D26">
            <v>525</v>
          </cell>
          <cell r="E26">
            <v>1184</v>
          </cell>
          <cell r="F26">
            <v>926</v>
          </cell>
          <cell r="G26">
            <v>2908</v>
          </cell>
          <cell r="H26">
            <v>1284</v>
          </cell>
          <cell r="I26">
            <v>125</v>
          </cell>
          <cell r="J26">
            <v>0</v>
          </cell>
          <cell r="K26">
            <v>2264</v>
          </cell>
          <cell r="L26">
            <v>1026</v>
          </cell>
        </row>
        <row r="27">
          <cell r="C27">
            <v>330</v>
          </cell>
          <cell r="D27">
            <v>556</v>
          </cell>
          <cell r="E27">
            <v>838</v>
          </cell>
          <cell r="F27">
            <v>905</v>
          </cell>
          <cell r="G27">
            <v>2629</v>
          </cell>
          <cell r="H27">
            <v>1436</v>
          </cell>
          <cell r="I27">
            <v>116</v>
          </cell>
          <cell r="J27">
            <v>0</v>
          </cell>
          <cell r="K27">
            <v>1875</v>
          </cell>
          <cell r="L27">
            <v>3923</v>
          </cell>
        </row>
        <row r="28">
          <cell r="C28">
            <v>403</v>
          </cell>
          <cell r="D28">
            <v>483</v>
          </cell>
          <cell r="E28">
            <v>874</v>
          </cell>
          <cell r="F28">
            <v>1054</v>
          </cell>
          <cell r="G28">
            <v>2814</v>
          </cell>
          <cell r="H28">
            <v>1896</v>
          </cell>
          <cell r="I28">
            <v>204</v>
          </cell>
          <cell r="J28">
            <v>0</v>
          </cell>
          <cell r="K28">
            <v>1990</v>
          </cell>
          <cell r="L28">
            <v>859</v>
          </cell>
        </row>
        <row r="29">
          <cell r="C29">
            <v>37</v>
          </cell>
          <cell r="D29">
            <v>67</v>
          </cell>
          <cell r="E29">
            <v>31</v>
          </cell>
          <cell r="F29">
            <v>86</v>
          </cell>
          <cell r="G29">
            <v>221</v>
          </cell>
          <cell r="H29">
            <v>117</v>
          </cell>
          <cell r="I29">
            <v>12</v>
          </cell>
          <cell r="J29">
            <v>0</v>
          </cell>
          <cell r="K29">
            <v>97</v>
          </cell>
          <cell r="L29">
            <v>946</v>
          </cell>
        </row>
        <row r="30">
          <cell r="C30">
            <v>45</v>
          </cell>
          <cell r="D30">
            <v>183</v>
          </cell>
          <cell r="E30">
            <v>80</v>
          </cell>
          <cell r="F30">
            <v>482</v>
          </cell>
          <cell r="G30">
            <v>790</v>
          </cell>
          <cell r="H30">
            <v>472</v>
          </cell>
          <cell r="I30">
            <v>32</v>
          </cell>
          <cell r="J30">
            <v>0</v>
          </cell>
          <cell r="K30">
            <v>524</v>
          </cell>
          <cell r="L30">
            <v>1406</v>
          </cell>
        </row>
        <row r="31">
          <cell r="C31">
            <v>64</v>
          </cell>
          <cell r="D31">
            <v>212</v>
          </cell>
          <cell r="E31">
            <v>218</v>
          </cell>
          <cell r="F31">
            <v>564</v>
          </cell>
          <cell r="G31">
            <v>1058</v>
          </cell>
          <cell r="H31">
            <v>762</v>
          </cell>
          <cell r="I31">
            <v>37</v>
          </cell>
          <cell r="J31">
            <v>0</v>
          </cell>
          <cell r="K31">
            <v>774</v>
          </cell>
          <cell r="L31">
            <v>1535</v>
          </cell>
        </row>
        <row r="32">
          <cell r="C32">
            <v>432</v>
          </cell>
          <cell r="D32">
            <v>721</v>
          </cell>
          <cell r="E32">
            <v>1035</v>
          </cell>
          <cell r="F32">
            <v>1928</v>
          </cell>
          <cell r="G32">
            <v>4116</v>
          </cell>
          <cell r="H32">
            <v>2584</v>
          </cell>
          <cell r="I32">
            <v>73</v>
          </cell>
          <cell r="J32">
            <v>0</v>
          </cell>
          <cell r="K32">
            <v>3298</v>
          </cell>
          <cell r="L32">
            <v>2896</v>
          </cell>
        </row>
        <row r="33">
          <cell r="C33">
            <v>106</v>
          </cell>
          <cell r="D33">
            <v>141</v>
          </cell>
          <cell r="E33">
            <v>801</v>
          </cell>
          <cell r="F33">
            <v>1537</v>
          </cell>
          <cell r="G33">
            <v>2585</v>
          </cell>
          <cell r="H33">
            <v>1823</v>
          </cell>
          <cell r="I33">
            <v>97</v>
          </cell>
          <cell r="J33">
            <v>0</v>
          </cell>
          <cell r="K33">
            <v>1975</v>
          </cell>
          <cell r="L33">
            <v>1301</v>
          </cell>
        </row>
      </sheetData>
      <sheetData sheetId="13">
        <row r="4">
          <cell r="C4">
            <v>31</v>
          </cell>
          <cell r="E4">
            <v>28</v>
          </cell>
          <cell r="G4">
            <v>59</v>
          </cell>
          <cell r="H4">
            <v>31</v>
          </cell>
          <cell r="I4">
            <v>0.17732000000000001</v>
          </cell>
          <cell r="J4">
            <v>3</v>
          </cell>
          <cell r="K4">
            <v>17</v>
          </cell>
          <cell r="L4">
            <v>14</v>
          </cell>
        </row>
        <row r="5">
          <cell r="C5">
            <v>2526</v>
          </cell>
          <cell r="D5">
            <v>0</v>
          </cell>
          <cell r="E5">
            <v>5730</v>
          </cell>
          <cell r="F5">
            <v>0</v>
          </cell>
          <cell r="G5">
            <v>8256</v>
          </cell>
          <cell r="H5">
            <v>1995</v>
          </cell>
          <cell r="I5">
            <v>56.490094599999999</v>
          </cell>
          <cell r="J5">
            <v>1395</v>
          </cell>
          <cell r="K5">
            <v>3194</v>
          </cell>
          <cell r="L5">
            <v>2619</v>
          </cell>
        </row>
        <row r="6">
          <cell r="C6">
            <v>1782</v>
          </cell>
          <cell r="D6">
            <v>2704</v>
          </cell>
          <cell r="E6">
            <v>6325</v>
          </cell>
          <cell r="F6">
            <v>5721</v>
          </cell>
          <cell r="G6">
            <v>16532</v>
          </cell>
          <cell r="H6">
            <v>6535</v>
          </cell>
          <cell r="I6">
            <v>219.4897459</v>
          </cell>
          <cell r="J6">
            <v>3692</v>
          </cell>
          <cell r="K6">
            <v>11249</v>
          </cell>
          <cell r="L6">
            <v>9224</v>
          </cell>
        </row>
        <row r="7">
          <cell r="C7">
            <v>103</v>
          </cell>
          <cell r="D7">
            <v>184</v>
          </cell>
          <cell r="E7">
            <v>524</v>
          </cell>
          <cell r="F7">
            <v>265</v>
          </cell>
          <cell r="G7">
            <v>1076</v>
          </cell>
          <cell r="H7">
            <v>602</v>
          </cell>
          <cell r="I7">
            <v>29.542448399999998</v>
          </cell>
          <cell r="J7">
            <v>140</v>
          </cell>
          <cell r="K7">
            <v>689</v>
          </cell>
          <cell r="L7">
            <v>565</v>
          </cell>
        </row>
        <row r="8">
          <cell r="G8">
            <v>0</v>
          </cell>
          <cell r="I8">
            <v>0</v>
          </cell>
          <cell r="L8">
            <v>0</v>
          </cell>
        </row>
        <row r="9">
          <cell r="C9">
            <v>5</v>
          </cell>
          <cell r="D9">
            <v>12</v>
          </cell>
          <cell r="E9">
            <v>6</v>
          </cell>
          <cell r="F9">
            <v>19</v>
          </cell>
          <cell r="G9">
            <v>42</v>
          </cell>
          <cell r="H9">
            <v>255</v>
          </cell>
          <cell r="I9">
            <v>0.39041779999999998</v>
          </cell>
          <cell r="J9">
            <v>19</v>
          </cell>
          <cell r="K9">
            <v>356</v>
          </cell>
          <cell r="L9">
            <v>292</v>
          </cell>
        </row>
        <row r="10">
          <cell r="C10">
            <v>628</v>
          </cell>
          <cell r="D10">
            <v>973</v>
          </cell>
          <cell r="E10">
            <v>981</v>
          </cell>
          <cell r="F10">
            <v>813</v>
          </cell>
          <cell r="G10">
            <v>3395</v>
          </cell>
          <cell r="H10">
            <v>1078</v>
          </cell>
          <cell r="I10">
            <v>41.6806786</v>
          </cell>
          <cell r="J10">
            <v>640</v>
          </cell>
          <cell r="K10">
            <v>1700</v>
          </cell>
          <cell r="L10">
            <v>1394</v>
          </cell>
        </row>
        <row r="11">
          <cell r="C11">
            <v>429</v>
          </cell>
          <cell r="D11">
            <v>338</v>
          </cell>
          <cell r="E11">
            <v>0</v>
          </cell>
          <cell r="F11">
            <v>0</v>
          </cell>
          <cell r="G11">
            <v>767</v>
          </cell>
          <cell r="H11">
            <v>590</v>
          </cell>
          <cell r="I11">
            <v>3.8947114000000003</v>
          </cell>
          <cell r="J11">
            <v>14</v>
          </cell>
          <cell r="K11">
            <v>464</v>
          </cell>
          <cell r="L11">
            <v>380</v>
          </cell>
        </row>
        <row r="12">
          <cell r="C12">
            <v>603</v>
          </cell>
          <cell r="D12">
            <v>627</v>
          </cell>
          <cell r="E12">
            <v>5</v>
          </cell>
          <cell r="F12">
            <v>29</v>
          </cell>
          <cell r="G12">
            <v>1264</v>
          </cell>
          <cell r="I12">
            <v>43.2870822</v>
          </cell>
          <cell r="L12">
            <v>0</v>
          </cell>
        </row>
        <row r="13">
          <cell r="C13">
            <v>11</v>
          </cell>
          <cell r="D13">
            <v>20</v>
          </cell>
          <cell r="E13">
            <v>60</v>
          </cell>
          <cell r="F13">
            <v>110</v>
          </cell>
          <cell r="G13">
            <v>201</v>
          </cell>
          <cell r="H13">
            <v>156</v>
          </cell>
          <cell r="I13">
            <v>1.1000000000000001</v>
          </cell>
          <cell r="J13">
            <v>17</v>
          </cell>
          <cell r="K13">
            <v>159</v>
          </cell>
          <cell r="L13">
            <v>130</v>
          </cell>
        </row>
        <row r="14">
          <cell r="G14">
            <v>0</v>
          </cell>
          <cell r="I14">
            <v>0</v>
          </cell>
          <cell r="L14">
            <v>0</v>
          </cell>
        </row>
        <row r="15">
          <cell r="C15">
            <v>872</v>
          </cell>
          <cell r="D15">
            <v>823</v>
          </cell>
          <cell r="E15">
            <v>177</v>
          </cell>
          <cell r="F15">
            <v>173</v>
          </cell>
          <cell r="G15">
            <v>2045</v>
          </cell>
          <cell r="H15">
            <v>271</v>
          </cell>
          <cell r="I15">
            <v>29.410497899999999</v>
          </cell>
          <cell r="J15">
            <v>242</v>
          </cell>
          <cell r="K15">
            <v>553</v>
          </cell>
          <cell r="L15">
            <v>453</v>
          </cell>
        </row>
        <row r="16">
          <cell r="C16">
            <v>0</v>
          </cell>
          <cell r="D16">
            <v>0</v>
          </cell>
          <cell r="E16">
            <v>1156</v>
          </cell>
          <cell r="F16">
            <v>878</v>
          </cell>
          <cell r="G16">
            <v>2034</v>
          </cell>
          <cell r="H16">
            <v>1319</v>
          </cell>
          <cell r="I16">
            <v>52.835076600000001</v>
          </cell>
          <cell r="J16">
            <v>381</v>
          </cell>
          <cell r="K16">
            <v>2000</v>
          </cell>
          <cell r="L16">
            <v>1640</v>
          </cell>
        </row>
        <row r="17">
          <cell r="C17">
            <v>376</v>
          </cell>
          <cell r="D17">
            <v>515</v>
          </cell>
          <cell r="E17">
            <v>1145</v>
          </cell>
          <cell r="F17">
            <v>785</v>
          </cell>
          <cell r="G17">
            <v>2821</v>
          </cell>
          <cell r="H17">
            <v>416</v>
          </cell>
          <cell r="I17">
            <v>57.154124899999999</v>
          </cell>
          <cell r="J17">
            <v>265</v>
          </cell>
          <cell r="K17">
            <v>849</v>
          </cell>
          <cell r="L17">
            <v>696</v>
          </cell>
        </row>
        <row r="18">
          <cell r="C18">
            <v>0</v>
          </cell>
          <cell r="D18">
            <v>0</v>
          </cell>
          <cell r="E18">
            <v>320</v>
          </cell>
          <cell r="F18">
            <v>345</v>
          </cell>
          <cell r="G18">
            <v>665</v>
          </cell>
          <cell r="H18">
            <v>482</v>
          </cell>
          <cell r="I18">
            <v>11.890510500000001</v>
          </cell>
          <cell r="J18">
            <v>59</v>
          </cell>
          <cell r="K18">
            <v>653</v>
          </cell>
          <cell r="L18">
            <v>535</v>
          </cell>
        </row>
        <row r="19">
          <cell r="C19">
            <v>0</v>
          </cell>
          <cell r="D19">
            <v>0</v>
          </cell>
          <cell r="E19">
            <v>981</v>
          </cell>
          <cell r="F19">
            <v>763</v>
          </cell>
          <cell r="G19">
            <v>1744</v>
          </cell>
          <cell r="H19">
            <v>1378</v>
          </cell>
          <cell r="I19">
            <v>10.4780531</v>
          </cell>
          <cell r="J19">
            <v>706</v>
          </cell>
          <cell r="K19">
            <v>1726</v>
          </cell>
          <cell r="L19">
            <v>1415</v>
          </cell>
        </row>
        <row r="20">
          <cell r="C20">
            <v>23</v>
          </cell>
          <cell r="D20">
            <v>20</v>
          </cell>
          <cell r="E20">
            <v>20</v>
          </cell>
          <cell r="F20">
            <v>30</v>
          </cell>
          <cell r="G20">
            <v>93</v>
          </cell>
          <cell r="H20">
            <v>61</v>
          </cell>
          <cell r="I20">
            <v>0.46231</v>
          </cell>
          <cell r="J20">
            <v>29</v>
          </cell>
          <cell r="K20">
            <v>25</v>
          </cell>
          <cell r="L20">
            <v>21</v>
          </cell>
        </row>
        <row r="21">
          <cell r="C21">
            <v>74</v>
          </cell>
          <cell r="D21">
            <v>100</v>
          </cell>
          <cell r="E21">
            <v>0</v>
          </cell>
          <cell r="F21">
            <v>0</v>
          </cell>
          <cell r="G21">
            <v>174</v>
          </cell>
          <cell r="H21">
            <v>221</v>
          </cell>
          <cell r="I21">
            <v>0.76768429999999988</v>
          </cell>
          <cell r="J21">
            <v>35</v>
          </cell>
          <cell r="K21">
            <v>123</v>
          </cell>
          <cell r="L21">
            <v>101</v>
          </cell>
        </row>
        <row r="22">
          <cell r="G22">
            <v>0</v>
          </cell>
          <cell r="I22">
            <v>0</v>
          </cell>
          <cell r="L22">
            <v>0</v>
          </cell>
        </row>
        <row r="23">
          <cell r="G23">
            <v>0</v>
          </cell>
          <cell r="I23">
            <v>0</v>
          </cell>
          <cell r="L23">
            <v>0</v>
          </cell>
        </row>
        <row r="24">
          <cell r="G24">
            <v>0</v>
          </cell>
          <cell r="I24">
            <v>0</v>
          </cell>
          <cell r="L24">
            <v>0</v>
          </cell>
        </row>
        <row r="25">
          <cell r="C25">
            <v>174</v>
          </cell>
          <cell r="D25">
            <v>362</v>
          </cell>
          <cell r="E25">
            <v>0</v>
          </cell>
          <cell r="F25">
            <v>0</v>
          </cell>
          <cell r="G25">
            <v>536</v>
          </cell>
          <cell r="H25">
            <v>449</v>
          </cell>
          <cell r="I25">
            <v>5.4421933999999998</v>
          </cell>
          <cell r="J25">
            <v>723</v>
          </cell>
          <cell r="K25">
            <v>445</v>
          </cell>
          <cell r="L25">
            <v>365</v>
          </cell>
        </row>
        <row r="26">
          <cell r="C26">
            <v>600</v>
          </cell>
          <cell r="D26">
            <v>554</v>
          </cell>
          <cell r="E26">
            <v>273</v>
          </cell>
          <cell r="F26">
            <v>235</v>
          </cell>
          <cell r="G26">
            <v>1662</v>
          </cell>
          <cell r="H26">
            <v>1312</v>
          </cell>
          <cell r="I26">
            <v>20.8430213</v>
          </cell>
          <cell r="J26">
            <v>211</v>
          </cell>
          <cell r="K26">
            <v>656</v>
          </cell>
          <cell r="L26">
            <v>538</v>
          </cell>
        </row>
        <row r="27">
          <cell r="C27">
            <v>0</v>
          </cell>
          <cell r="D27">
            <v>0</v>
          </cell>
          <cell r="E27">
            <v>616</v>
          </cell>
          <cell r="F27">
            <v>643</v>
          </cell>
          <cell r="G27">
            <v>1259</v>
          </cell>
          <cell r="H27">
            <v>982</v>
          </cell>
          <cell r="I27">
            <v>27.5325287</v>
          </cell>
          <cell r="J27">
            <v>321</v>
          </cell>
          <cell r="K27">
            <v>1183</v>
          </cell>
          <cell r="L27">
            <v>970</v>
          </cell>
        </row>
        <row r="28">
          <cell r="G28">
            <v>0</v>
          </cell>
          <cell r="I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257</v>
          </cell>
          <cell r="F29">
            <v>240</v>
          </cell>
          <cell r="G29">
            <v>497</v>
          </cell>
          <cell r="H29">
            <v>217</v>
          </cell>
          <cell r="I29">
            <v>4.2956561999999998</v>
          </cell>
          <cell r="J29">
            <v>98</v>
          </cell>
          <cell r="K29">
            <v>386</v>
          </cell>
          <cell r="L29">
            <v>317</v>
          </cell>
        </row>
        <row r="30">
          <cell r="C30">
            <v>15</v>
          </cell>
          <cell r="D30">
            <v>30</v>
          </cell>
          <cell r="E30">
            <v>636</v>
          </cell>
          <cell r="F30">
            <v>394</v>
          </cell>
          <cell r="G30">
            <v>1075</v>
          </cell>
          <cell r="H30">
            <v>926</v>
          </cell>
          <cell r="I30">
            <v>4.9201471000000003</v>
          </cell>
          <cell r="J30">
            <v>346</v>
          </cell>
          <cell r="K30">
            <v>962</v>
          </cell>
          <cell r="L30">
            <v>789</v>
          </cell>
        </row>
        <row r="31">
          <cell r="C31">
            <v>0</v>
          </cell>
          <cell r="D31">
            <v>0</v>
          </cell>
          <cell r="E31">
            <v>110</v>
          </cell>
          <cell r="F31">
            <v>341</v>
          </cell>
          <cell r="G31">
            <v>451</v>
          </cell>
          <cell r="H31">
            <v>238</v>
          </cell>
          <cell r="I31">
            <v>27.5618433</v>
          </cell>
          <cell r="J31">
            <v>226</v>
          </cell>
          <cell r="K31">
            <v>465</v>
          </cell>
          <cell r="L31">
            <v>381</v>
          </cell>
        </row>
        <row r="32">
          <cell r="G32">
            <v>0</v>
          </cell>
          <cell r="I32">
            <v>0</v>
          </cell>
          <cell r="L32">
            <v>0</v>
          </cell>
        </row>
        <row r="33">
          <cell r="G33">
            <v>0</v>
          </cell>
          <cell r="I33">
            <v>0</v>
          </cell>
          <cell r="L33">
            <v>0</v>
          </cell>
        </row>
      </sheetData>
      <sheetData sheetId="14">
        <row r="4">
          <cell r="C4">
            <v>2149</v>
          </cell>
          <cell r="D4">
            <v>0</v>
          </cell>
          <cell r="E4">
            <v>818</v>
          </cell>
          <cell r="F4">
            <v>0</v>
          </cell>
          <cell r="G4">
            <v>2967</v>
          </cell>
          <cell r="H4">
            <v>2149</v>
          </cell>
          <cell r="I4">
            <v>19.23</v>
          </cell>
          <cell r="J4">
            <v>1691</v>
          </cell>
          <cell r="K4">
            <v>2963</v>
          </cell>
          <cell r="L4">
            <v>2240</v>
          </cell>
        </row>
        <row r="5">
          <cell r="C5">
            <v>189</v>
          </cell>
          <cell r="D5">
            <v>0</v>
          </cell>
          <cell r="E5">
            <v>155</v>
          </cell>
          <cell r="F5">
            <v>0</v>
          </cell>
          <cell r="G5">
            <v>344</v>
          </cell>
          <cell r="H5">
            <v>189</v>
          </cell>
          <cell r="I5">
            <v>1.65</v>
          </cell>
          <cell r="J5">
            <v>181</v>
          </cell>
          <cell r="K5">
            <v>344</v>
          </cell>
          <cell r="L5">
            <v>342</v>
          </cell>
        </row>
        <row r="6">
          <cell r="C6">
            <v>0</v>
          </cell>
          <cell r="D6">
            <v>21908</v>
          </cell>
          <cell r="E6">
            <v>0</v>
          </cell>
          <cell r="F6">
            <v>16531</v>
          </cell>
          <cell r="G6">
            <v>38439</v>
          </cell>
          <cell r="H6">
            <v>18014</v>
          </cell>
          <cell r="I6">
            <v>377.26</v>
          </cell>
          <cell r="J6">
            <v>11459</v>
          </cell>
          <cell r="K6">
            <v>33024</v>
          </cell>
          <cell r="L6">
            <v>23281</v>
          </cell>
        </row>
        <row r="7">
          <cell r="C7">
            <v>2889</v>
          </cell>
          <cell r="D7">
            <v>0</v>
          </cell>
          <cell r="E7">
            <v>4076</v>
          </cell>
          <cell r="F7">
            <v>0</v>
          </cell>
          <cell r="G7">
            <v>6965</v>
          </cell>
          <cell r="H7">
            <v>4076</v>
          </cell>
          <cell r="I7">
            <v>57.79</v>
          </cell>
          <cell r="J7">
            <v>3754</v>
          </cell>
          <cell r="K7">
            <v>6936</v>
          </cell>
          <cell r="L7">
            <v>4092</v>
          </cell>
        </row>
        <row r="8">
          <cell r="C8">
            <v>4886</v>
          </cell>
          <cell r="D8">
            <v>0</v>
          </cell>
          <cell r="E8">
            <v>3565</v>
          </cell>
          <cell r="F8">
            <v>0</v>
          </cell>
          <cell r="G8">
            <v>8451</v>
          </cell>
          <cell r="H8">
            <v>3565</v>
          </cell>
          <cell r="I8">
            <v>72.58</v>
          </cell>
          <cell r="J8">
            <v>4057</v>
          </cell>
          <cell r="K8">
            <v>8401</v>
          </cell>
          <cell r="L8">
            <v>6040</v>
          </cell>
        </row>
        <row r="9">
          <cell r="C9">
            <v>404</v>
          </cell>
          <cell r="D9">
            <v>0</v>
          </cell>
          <cell r="E9">
            <v>579</v>
          </cell>
          <cell r="F9">
            <v>0</v>
          </cell>
          <cell r="G9">
            <v>983</v>
          </cell>
          <cell r="H9">
            <v>579</v>
          </cell>
          <cell r="I9">
            <v>14.6</v>
          </cell>
          <cell r="J9">
            <v>479</v>
          </cell>
          <cell r="K9">
            <v>980</v>
          </cell>
          <cell r="L9">
            <v>830</v>
          </cell>
        </row>
        <row r="10">
          <cell r="C10">
            <v>1394</v>
          </cell>
          <cell r="D10">
            <v>0</v>
          </cell>
          <cell r="E10">
            <v>2783</v>
          </cell>
          <cell r="F10">
            <v>0</v>
          </cell>
          <cell r="G10">
            <v>4177</v>
          </cell>
          <cell r="H10">
            <v>2783</v>
          </cell>
          <cell r="I10">
            <v>33.97</v>
          </cell>
          <cell r="J10">
            <v>1157</v>
          </cell>
          <cell r="K10">
            <v>3996</v>
          </cell>
          <cell r="L10">
            <v>2878</v>
          </cell>
        </row>
        <row r="11">
          <cell r="C11">
            <v>1983</v>
          </cell>
          <cell r="D11">
            <v>0</v>
          </cell>
          <cell r="E11">
            <v>3218</v>
          </cell>
          <cell r="F11">
            <v>0</v>
          </cell>
          <cell r="G11">
            <v>5201</v>
          </cell>
          <cell r="H11">
            <v>983</v>
          </cell>
          <cell r="I11">
            <v>14.74</v>
          </cell>
          <cell r="J11">
            <v>1380</v>
          </cell>
          <cell r="K11">
            <v>2594</v>
          </cell>
          <cell r="L11">
            <v>1478</v>
          </cell>
        </row>
        <row r="12">
          <cell r="G12">
            <v>0</v>
          </cell>
        </row>
        <row r="13">
          <cell r="C13">
            <v>236</v>
          </cell>
          <cell r="D13">
            <v>0</v>
          </cell>
          <cell r="E13">
            <v>736</v>
          </cell>
          <cell r="F13">
            <v>0</v>
          </cell>
          <cell r="G13">
            <v>972</v>
          </cell>
          <cell r="H13">
            <v>736</v>
          </cell>
          <cell r="I13">
            <v>9.77</v>
          </cell>
          <cell r="J13">
            <v>423</v>
          </cell>
          <cell r="K13">
            <v>972</v>
          </cell>
          <cell r="L13">
            <v>516</v>
          </cell>
        </row>
        <row r="14">
          <cell r="C14">
            <v>1862</v>
          </cell>
          <cell r="D14">
            <v>0</v>
          </cell>
          <cell r="E14">
            <v>981</v>
          </cell>
          <cell r="F14">
            <v>0</v>
          </cell>
          <cell r="G14">
            <v>2843</v>
          </cell>
          <cell r="H14">
            <v>981</v>
          </cell>
          <cell r="I14">
            <v>23.72</v>
          </cell>
          <cell r="J14">
            <v>1271</v>
          </cell>
          <cell r="K14">
            <v>2842</v>
          </cell>
          <cell r="L14">
            <v>1930</v>
          </cell>
        </row>
        <row r="15">
          <cell r="G15">
            <v>0</v>
          </cell>
        </row>
        <row r="16">
          <cell r="C16">
            <v>1182</v>
          </cell>
          <cell r="D16">
            <v>0</v>
          </cell>
          <cell r="E16">
            <v>1119</v>
          </cell>
          <cell r="F16">
            <v>0</v>
          </cell>
          <cell r="G16">
            <v>2301</v>
          </cell>
          <cell r="H16">
            <v>1119</v>
          </cell>
          <cell r="I16">
            <v>19.45</v>
          </cell>
          <cell r="J16">
            <v>937</v>
          </cell>
          <cell r="K16">
            <v>2250</v>
          </cell>
          <cell r="L16">
            <v>1119</v>
          </cell>
        </row>
        <row r="17">
          <cell r="C17">
            <v>835</v>
          </cell>
          <cell r="D17">
            <v>0</v>
          </cell>
          <cell r="E17">
            <v>2202</v>
          </cell>
          <cell r="F17">
            <v>0</v>
          </cell>
          <cell r="G17">
            <v>3037</v>
          </cell>
          <cell r="H17">
            <v>2202</v>
          </cell>
          <cell r="I17">
            <v>18.16</v>
          </cell>
          <cell r="J17">
            <v>1610</v>
          </cell>
          <cell r="K17">
            <v>3030</v>
          </cell>
          <cell r="L17">
            <v>2359</v>
          </cell>
        </row>
        <row r="18">
          <cell r="C18">
            <v>460</v>
          </cell>
          <cell r="D18">
            <v>0</v>
          </cell>
          <cell r="E18">
            <v>680</v>
          </cell>
          <cell r="F18">
            <v>0</v>
          </cell>
          <cell r="G18">
            <v>1140</v>
          </cell>
          <cell r="H18">
            <v>680</v>
          </cell>
          <cell r="I18">
            <v>14.28</v>
          </cell>
          <cell r="J18">
            <v>202</v>
          </cell>
          <cell r="K18">
            <v>1140</v>
          </cell>
          <cell r="L18">
            <v>475</v>
          </cell>
        </row>
        <row r="19">
          <cell r="C19">
            <v>511</v>
          </cell>
          <cell r="D19">
            <v>0</v>
          </cell>
          <cell r="E19">
            <v>930</v>
          </cell>
          <cell r="F19">
            <v>0</v>
          </cell>
          <cell r="G19">
            <v>1441</v>
          </cell>
          <cell r="H19">
            <v>930</v>
          </cell>
          <cell r="I19">
            <v>12.48</v>
          </cell>
          <cell r="J19">
            <v>588</v>
          </cell>
          <cell r="K19">
            <v>1420</v>
          </cell>
          <cell r="L19">
            <v>1373</v>
          </cell>
        </row>
        <row r="20">
          <cell r="C20">
            <v>1575</v>
          </cell>
          <cell r="D20">
            <v>0</v>
          </cell>
          <cell r="E20">
            <v>1210</v>
          </cell>
          <cell r="F20">
            <v>0</v>
          </cell>
          <cell r="G20">
            <v>2785</v>
          </cell>
          <cell r="H20">
            <v>575</v>
          </cell>
          <cell r="I20">
            <v>12.6</v>
          </cell>
          <cell r="J20">
            <v>294</v>
          </cell>
          <cell r="K20">
            <v>1258</v>
          </cell>
          <cell r="L20">
            <v>292</v>
          </cell>
        </row>
        <row r="21">
          <cell r="C21">
            <v>1427</v>
          </cell>
          <cell r="D21">
            <v>0</v>
          </cell>
          <cell r="E21">
            <v>1501</v>
          </cell>
          <cell r="F21">
            <v>0</v>
          </cell>
          <cell r="G21">
            <v>2928</v>
          </cell>
          <cell r="H21">
            <v>1501</v>
          </cell>
          <cell r="I21">
            <v>28.31</v>
          </cell>
          <cell r="J21">
            <v>1029</v>
          </cell>
          <cell r="K21">
            <v>2927</v>
          </cell>
          <cell r="L21">
            <v>1026</v>
          </cell>
        </row>
        <row r="22">
          <cell r="C22">
            <v>1827</v>
          </cell>
          <cell r="D22">
            <v>0</v>
          </cell>
          <cell r="E22">
            <v>3279</v>
          </cell>
          <cell r="F22">
            <v>0</v>
          </cell>
          <cell r="G22">
            <v>5106</v>
          </cell>
          <cell r="H22">
            <v>827</v>
          </cell>
          <cell r="I22">
            <v>16.22</v>
          </cell>
          <cell r="J22">
            <v>1123</v>
          </cell>
          <cell r="K22">
            <v>2104</v>
          </cell>
          <cell r="L22">
            <v>1924</v>
          </cell>
        </row>
        <row r="23">
          <cell r="C23">
            <v>2557</v>
          </cell>
          <cell r="D23">
            <v>0</v>
          </cell>
          <cell r="E23">
            <v>162</v>
          </cell>
          <cell r="F23">
            <v>0</v>
          </cell>
          <cell r="G23">
            <v>2719</v>
          </cell>
          <cell r="H23">
            <v>1557</v>
          </cell>
          <cell r="I23">
            <v>13.52</v>
          </cell>
          <cell r="J23">
            <v>533</v>
          </cell>
          <cell r="K23">
            <v>1719</v>
          </cell>
          <cell r="L23">
            <v>1309</v>
          </cell>
        </row>
        <row r="24">
          <cell r="G24">
            <v>0</v>
          </cell>
        </row>
        <row r="25">
          <cell r="C25">
            <v>770</v>
          </cell>
          <cell r="D25">
            <v>0</v>
          </cell>
          <cell r="E25">
            <v>1324</v>
          </cell>
          <cell r="F25">
            <v>0</v>
          </cell>
          <cell r="G25">
            <v>2094</v>
          </cell>
          <cell r="H25">
            <v>770</v>
          </cell>
          <cell r="I25">
            <v>10.32</v>
          </cell>
          <cell r="J25">
            <v>140</v>
          </cell>
          <cell r="K25">
            <v>1274</v>
          </cell>
          <cell r="L25">
            <v>1161</v>
          </cell>
        </row>
        <row r="26">
          <cell r="C26">
            <v>4259</v>
          </cell>
          <cell r="D26">
            <v>968</v>
          </cell>
          <cell r="E26">
            <v>1931</v>
          </cell>
          <cell r="F26">
            <v>827</v>
          </cell>
          <cell r="G26">
            <v>7985</v>
          </cell>
          <cell r="H26">
            <v>3227</v>
          </cell>
          <cell r="I26">
            <v>53.31</v>
          </cell>
          <cell r="J26">
            <v>1856</v>
          </cell>
          <cell r="K26">
            <v>5519</v>
          </cell>
          <cell r="L26">
            <v>2650</v>
          </cell>
        </row>
        <row r="27">
          <cell r="C27">
            <v>4956</v>
          </cell>
          <cell r="D27">
            <v>0</v>
          </cell>
          <cell r="E27">
            <v>2468</v>
          </cell>
          <cell r="F27">
            <v>0</v>
          </cell>
          <cell r="G27">
            <v>7424</v>
          </cell>
          <cell r="H27">
            <v>2468</v>
          </cell>
          <cell r="I27">
            <v>35.414999999999999</v>
          </cell>
          <cell r="J27">
            <v>3266</v>
          </cell>
          <cell r="K27">
            <v>6081</v>
          </cell>
          <cell r="L27">
            <v>2631</v>
          </cell>
        </row>
        <row r="28">
          <cell r="C28">
            <v>130</v>
          </cell>
          <cell r="D28">
            <v>0</v>
          </cell>
          <cell r="E28">
            <v>262</v>
          </cell>
          <cell r="G28">
            <v>392</v>
          </cell>
          <cell r="H28">
            <v>130</v>
          </cell>
          <cell r="I28">
            <v>1.29</v>
          </cell>
          <cell r="J28">
            <v>269</v>
          </cell>
          <cell r="K28">
            <v>389</v>
          </cell>
          <cell r="L28">
            <v>325</v>
          </cell>
        </row>
        <row r="29">
          <cell r="C29">
            <v>1001</v>
          </cell>
          <cell r="D29">
            <v>0</v>
          </cell>
          <cell r="E29">
            <v>1037</v>
          </cell>
          <cell r="F29">
            <v>0</v>
          </cell>
          <cell r="G29">
            <v>2038</v>
          </cell>
          <cell r="H29">
            <v>1037</v>
          </cell>
          <cell r="I29">
            <v>15.88</v>
          </cell>
          <cell r="J29">
            <v>630</v>
          </cell>
          <cell r="K29">
            <v>1985</v>
          </cell>
          <cell r="L29">
            <v>1221</v>
          </cell>
        </row>
        <row r="30">
          <cell r="C30">
            <v>805</v>
          </cell>
          <cell r="D30">
            <v>0</v>
          </cell>
          <cell r="E30">
            <v>165</v>
          </cell>
          <cell r="G30">
            <v>970</v>
          </cell>
          <cell r="H30">
            <v>305</v>
          </cell>
          <cell r="I30">
            <v>7.67</v>
          </cell>
          <cell r="J30">
            <v>18</v>
          </cell>
          <cell r="K30">
            <v>469</v>
          </cell>
          <cell r="L30">
            <v>158</v>
          </cell>
        </row>
        <row r="31">
          <cell r="C31">
            <v>149</v>
          </cell>
          <cell r="D31">
            <v>0</v>
          </cell>
          <cell r="E31">
            <v>71</v>
          </cell>
          <cell r="F31">
            <v>0</v>
          </cell>
          <cell r="G31">
            <v>220</v>
          </cell>
          <cell r="H31">
            <v>71</v>
          </cell>
          <cell r="I31">
            <v>1.68</v>
          </cell>
          <cell r="J31">
            <v>56</v>
          </cell>
          <cell r="K31">
            <v>220</v>
          </cell>
          <cell r="L31">
            <v>134</v>
          </cell>
        </row>
        <row r="32">
          <cell r="G32">
            <v>0</v>
          </cell>
        </row>
        <row r="33">
          <cell r="C33">
            <v>633</v>
          </cell>
          <cell r="D33">
            <v>0</v>
          </cell>
          <cell r="E33">
            <v>777</v>
          </cell>
          <cell r="F33">
            <v>0</v>
          </cell>
          <cell r="G33">
            <v>1410</v>
          </cell>
          <cell r="H33">
            <v>777</v>
          </cell>
          <cell r="I33">
            <v>11.06</v>
          </cell>
          <cell r="J33">
            <v>726</v>
          </cell>
          <cell r="K33">
            <v>1392</v>
          </cell>
          <cell r="L33">
            <v>1332</v>
          </cell>
        </row>
      </sheetData>
      <sheetData sheetId="15">
        <row r="4">
          <cell r="C4">
            <v>0</v>
          </cell>
          <cell r="D4">
            <v>0</v>
          </cell>
          <cell r="E4">
            <v>0</v>
          </cell>
          <cell r="F4">
            <v>3172</v>
          </cell>
          <cell r="G4">
            <v>3172</v>
          </cell>
          <cell r="H4">
            <v>2285</v>
          </cell>
          <cell r="I4">
            <v>32.078755399999999</v>
          </cell>
          <cell r="J4">
            <v>1244</v>
          </cell>
          <cell r="K4">
            <v>3058</v>
          </cell>
          <cell r="L4">
            <v>1835</v>
          </cell>
        </row>
        <row r="5">
          <cell r="C5">
            <v>0</v>
          </cell>
          <cell r="D5">
            <v>0</v>
          </cell>
          <cell r="E5">
            <v>4158</v>
          </cell>
          <cell r="F5">
            <v>2901</v>
          </cell>
          <cell r="G5">
            <v>7059</v>
          </cell>
          <cell r="H5">
            <v>5023</v>
          </cell>
          <cell r="I5">
            <v>143.72366460000001</v>
          </cell>
          <cell r="J5">
            <v>1193</v>
          </cell>
          <cell r="K5">
            <v>6904</v>
          </cell>
          <cell r="L5">
            <v>4142</v>
          </cell>
        </row>
        <row r="6">
          <cell r="C6">
            <v>0</v>
          </cell>
          <cell r="D6">
            <v>0</v>
          </cell>
          <cell r="E6">
            <v>5262</v>
          </cell>
          <cell r="F6">
            <v>25289</v>
          </cell>
          <cell r="G6">
            <v>30551</v>
          </cell>
          <cell r="H6">
            <v>22411</v>
          </cell>
          <cell r="I6">
            <v>472.46771840000002</v>
          </cell>
          <cell r="J6">
            <v>9351</v>
          </cell>
          <cell r="K6">
            <v>29952</v>
          </cell>
          <cell r="L6">
            <v>17971</v>
          </cell>
        </row>
        <row r="7">
          <cell r="C7">
            <v>38</v>
          </cell>
          <cell r="D7">
            <v>0</v>
          </cell>
          <cell r="E7">
            <v>4816</v>
          </cell>
          <cell r="F7">
            <v>6649</v>
          </cell>
          <cell r="G7">
            <v>11503</v>
          </cell>
          <cell r="H7">
            <v>9457</v>
          </cell>
          <cell r="I7">
            <v>149.72471779999998</v>
          </cell>
          <cell r="J7">
            <v>1617</v>
          </cell>
          <cell r="K7">
            <v>11133</v>
          </cell>
          <cell r="L7">
            <v>6680</v>
          </cell>
        </row>
        <row r="8">
          <cell r="C8">
            <v>0</v>
          </cell>
          <cell r="D8">
            <v>0</v>
          </cell>
          <cell r="E8">
            <v>297</v>
          </cell>
          <cell r="F8">
            <v>1273</v>
          </cell>
          <cell r="G8">
            <v>1570</v>
          </cell>
          <cell r="H8">
            <v>1436</v>
          </cell>
          <cell r="I8">
            <v>23.732410600000001</v>
          </cell>
          <cell r="J8">
            <v>238</v>
          </cell>
          <cell r="K8">
            <v>1559</v>
          </cell>
          <cell r="L8">
            <v>935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4250</v>
          </cell>
          <cell r="G9">
            <v>4250</v>
          </cell>
          <cell r="H9">
            <v>3773</v>
          </cell>
          <cell r="I9">
            <v>40.1046002</v>
          </cell>
          <cell r="J9">
            <v>1000</v>
          </cell>
          <cell r="K9">
            <v>3436</v>
          </cell>
          <cell r="L9">
            <v>2062</v>
          </cell>
        </row>
        <row r="10">
          <cell r="C10">
            <v>0</v>
          </cell>
          <cell r="D10">
            <v>0</v>
          </cell>
          <cell r="E10">
            <v>470</v>
          </cell>
          <cell r="F10">
            <v>223</v>
          </cell>
          <cell r="G10">
            <v>693</v>
          </cell>
          <cell r="H10">
            <v>603</v>
          </cell>
          <cell r="I10">
            <v>7.8511923000000001</v>
          </cell>
          <cell r="J10">
            <v>32</v>
          </cell>
          <cell r="K10">
            <v>682</v>
          </cell>
          <cell r="L10">
            <v>409</v>
          </cell>
        </row>
        <row r="11">
          <cell r="C11">
            <v>0</v>
          </cell>
          <cell r="D11">
            <v>138</v>
          </cell>
          <cell r="E11">
            <v>683</v>
          </cell>
          <cell r="F11">
            <v>6652</v>
          </cell>
          <cell r="G11">
            <v>7473</v>
          </cell>
          <cell r="H11">
            <v>4469</v>
          </cell>
          <cell r="I11">
            <v>61.846307899999999</v>
          </cell>
          <cell r="J11">
            <v>1055</v>
          </cell>
          <cell r="K11">
            <v>5613</v>
          </cell>
          <cell r="L11">
            <v>3368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5801</v>
          </cell>
          <cell r="G12">
            <v>5801</v>
          </cell>
          <cell r="H12">
            <v>4455</v>
          </cell>
          <cell r="I12">
            <v>74.603466900000001</v>
          </cell>
          <cell r="J12">
            <v>1411</v>
          </cell>
          <cell r="K12">
            <v>5619</v>
          </cell>
          <cell r="L12">
            <v>3371</v>
          </cell>
        </row>
        <row r="13">
          <cell r="C13">
            <v>0</v>
          </cell>
          <cell r="D13">
            <v>517</v>
          </cell>
          <cell r="E13">
            <v>2110</v>
          </cell>
          <cell r="F13">
            <v>7192</v>
          </cell>
          <cell r="G13">
            <v>9819</v>
          </cell>
          <cell r="H13">
            <v>7053</v>
          </cell>
          <cell r="I13">
            <v>209.11658670000003</v>
          </cell>
          <cell r="J13">
            <v>2327</v>
          </cell>
          <cell r="K13">
            <v>9381</v>
          </cell>
          <cell r="L13">
            <v>5629</v>
          </cell>
        </row>
        <row r="14">
          <cell r="C14">
            <v>0</v>
          </cell>
          <cell r="D14">
            <v>648</v>
          </cell>
          <cell r="E14">
            <v>0</v>
          </cell>
          <cell r="F14">
            <v>10798</v>
          </cell>
          <cell r="G14">
            <v>11446</v>
          </cell>
          <cell r="H14">
            <v>6033</v>
          </cell>
          <cell r="I14">
            <v>102.3452824</v>
          </cell>
          <cell r="J14">
            <v>3423</v>
          </cell>
          <cell r="K14">
            <v>9892</v>
          </cell>
          <cell r="L14">
            <v>5935</v>
          </cell>
        </row>
        <row r="15">
          <cell r="C15">
            <v>248</v>
          </cell>
          <cell r="D15">
            <v>32</v>
          </cell>
          <cell r="E15">
            <v>2455</v>
          </cell>
          <cell r="F15">
            <v>2353</v>
          </cell>
          <cell r="G15">
            <v>5088</v>
          </cell>
          <cell r="H15">
            <v>4422</v>
          </cell>
          <cell r="I15">
            <v>112.28405640000001</v>
          </cell>
          <cell r="J15">
            <v>1200</v>
          </cell>
          <cell r="K15">
            <v>4989</v>
          </cell>
          <cell r="L15">
            <v>2993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3698</v>
          </cell>
          <cell r="G16">
            <v>3698</v>
          </cell>
          <cell r="H16">
            <v>1946</v>
          </cell>
          <cell r="I16">
            <v>40.912911200000003</v>
          </cell>
          <cell r="J16">
            <v>1335</v>
          </cell>
          <cell r="K16">
            <v>3525</v>
          </cell>
          <cell r="L16">
            <v>2115</v>
          </cell>
        </row>
        <row r="17">
          <cell r="C17">
            <v>0</v>
          </cell>
          <cell r="D17">
            <v>0</v>
          </cell>
          <cell r="E17">
            <v>411</v>
          </cell>
          <cell r="F17">
            <v>8959</v>
          </cell>
          <cell r="G17">
            <v>9370</v>
          </cell>
          <cell r="H17">
            <v>8108</v>
          </cell>
          <cell r="I17">
            <v>142.67191730000002</v>
          </cell>
          <cell r="J17">
            <v>1587</v>
          </cell>
          <cell r="K17">
            <v>8679</v>
          </cell>
          <cell r="L17">
            <v>5207</v>
          </cell>
        </row>
        <row r="18">
          <cell r="C18">
            <v>0</v>
          </cell>
          <cell r="D18">
            <v>0</v>
          </cell>
          <cell r="E18">
            <v>1722</v>
          </cell>
          <cell r="F18">
            <v>3328</v>
          </cell>
          <cell r="G18">
            <v>5050</v>
          </cell>
          <cell r="H18">
            <v>4113</v>
          </cell>
          <cell r="I18">
            <v>74.121053000000003</v>
          </cell>
          <cell r="J18">
            <v>1234</v>
          </cell>
          <cell r="K18">
            <v>4661</v>
          </cell>
          <cell r="L18">
            <v>2797</v>
          </cell>
        </row>
        <row r="19">
          <cell r="C19">
            <v>0</v>
          </cell>
          <cell r="D19">
            <v>80</v>
          </cell>
          <cell r="E19">
            <v>0</v>
          </cell>
          <cell r="F19">
            <v>2308</v>
          </cell>
          <cell r="G19">
            <v>2388</v>
          </cell>
          <cell r="H19">
            <v>1551</v>
          </cell>
          <cell r="I19">
            <v>24.209417200000001</v>
          </cell>
          <cell r="J19">
            <v>1023</v>
          </cell>
          <cell r="K19">
            <v>2092</v>
          </cell>
          <cell r="L19">
            <v>1255</v>
          </cell>
        </row>
        <row r="20">
          <cell r="C20">
            <v>0</v>
          </cell>
          <cell r="D20">
            <v>95</v>
          </cell>
          <cell r="E20">
            <v>1239</v>
          </cell>
          <cell r="F20">
            <v>6400</v>
          </cell>
          <cell r="G20">
            <v>7734</v>
          </cell>
          <cell r="H20">
            <v>4252</v>
          </cell>
          <cell r="I20">
            <v>54.117244500000005</v>
          </cell>
          <cell r="J20">
            <v>3186</v>
          </cell>
          <cell r="K20">
            <v>7458</v>
          </cell>
          <cell r="L20">
            <v>4475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1831</v>
          </cell>
          <cell r="G21">
            <v>1831</v>
          </cell>
          <cell r="H21">
            <v>1709</v>
          </cell>
          <cell r="I21">
            <v>25.576956200000001</v>
          </cell>
          <cell r="J21">
            <v>256</v>
          </cell>
          <cell r="K21">
            <v>1811</v>
          </cell>
          <cell r="L21">
            <v>1087</v>
          </cell>
        </row>
        <row r="22">
          <cell r="C22">
            <v>0</v>
          </cell>
          <cell r="D22">
            <v>93</v>
          </cell>
          <cell r="E22">
            <v>1082</v>
          </cell>
          <cell r="F22">
            <v>5801</v>
          </cell>
          <cell r="G22">
            <v>6976</v>
          </cell>
          <cell r="H22">
            <v>2176</v>
          </cell>
          <cell r="I22">
            <v>67.654069500000006</v>
          </cell>
          <cell r="J22">
            <v>2771</v>
          </cell>
          <cell r="K22">
            <v>6164</v>
          </cell>
          <cell r="L22">
            <v>3698</v>
          </cell>
        </row>
        <row r="23">
          <cell r="C23">
            <v>0</v>
          </cell>
          <cell r="D23">
            <v>89</v>
          </cell>
          <cell r="E23">
            <v>385</v>
          </cell>
          <cell r="F23">
            <v>1854</v>
          </cell>
          <cell r="G23">
            <v>2328</v>
          </cell>
          <cell r="H23">
            <v>1550</v>
          </cell>
          <cell r="I23">
            <v>35.075987999999995</v>
          </cell>
          <cell r="J23">
            <v>308</v>
          </cell>
          <cell r="K23">
            <v>2202</v>
          </cell>
          <cell r="L23">
            <v>1321</v>
          </cell>
        </row>
        <row r="24">
          <cell r="C24">
            <v>0</v>
          </cell>
          <cell r="D24">
            <v>0</v>
          </cell>
          <cell r="E24">
            <v>1836</v>
          </cell>
          <cell r="F24">
            <v>551</v>
          </cell>
          <cell r="G24">
            <v>2387</v>
          </cell>
          <cell r="H24">
            <v>1739</v>
          </cell>
          <cell r="I24">
            <v>32.686014300000004</v>
          </cell>
          <cell r="J24">
            <v>470</v>
          </cell>
          <cell r="K24">
            <v>1970</v>
          </cell>
          <cell r="L24">
            <v>1182</v>
          </cell>
        </row>
        <row r="25">
          <cell r="C25">
            <v>0</v>
          </cell>
          <cell r="D25">
            <v>1140</v>
          </cell>
          <cell r="E25">
            <v>884</v>
          </cell>
          <cell r="F25">
            <v>10235</v>
          </cell>
          <cell r="G25">
            <v>12259</v>
          </cell>
          <cell r="H25">
            <v>8057</v>
          </cell>
          <cell r="I25">
            <v>126.8387408</v>
          </cell>
          <cell r="J25">
            <v>2028</v>
          </cell>
          <cell r="K25">
            <v>11135</v>
          </cell>
          <cell r="L25">
            <v>6681</v>
          </cell>
        </row>
        <row r="26">
          <cell r="C26">
            <v>0</v>
          </cell>
          <cell r="D26">
            <v>3386</v>
          </cell>
          <cell r="E26">
            <v>13526</v>
          </cell>
          <cell r="F26">
            <v>24797</v>
          </cell>
          <cell r="G26">
            <v>41709</v>
          </cell>
          <cell r="H26">
            <v>30460</v>
          </cell>
          <cell r="I26">
            <v>387.9297833</v>
          </cell>
          <cell r="J26">
            <v>7183</v>
          </cell>
          <cell r="K26">
            <v>37818</v>
          </cell>
          <cell r="L26">
            <v>22691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8365</v>
          </cell>
          <cell r="G27">
            <v>8365</v>
          </cell>
          <cell r="H27">
            <v>6854</v>
          </cell>
          <cell r="I27">
            <v>88.427852599999994</v>
          </cell>
          <cell r="J27">
            <v>2214</v>
          </cell>
          <cell r="K27">
            <v>7622</v>
          </cell>
          <cell r="L27">
            <v>4573</v>
          </cell>
        </row>
        <row r="28">
          <cell r="C28">
            <v>0</v>
          </cell>
          <cell r="D28">
            <v>0</v>
          </cell>
          <cell r="E28">
            <v>978</v>
          </cell>
          <cell r="F28">
            <v>1268</v>
          </cell>
          <cell r="G28">
            <v>2246</v>
          </cell>
          <cell r="H28">
            <v>1969</v>
          </cell>
          <cell r="I28">
            <v>29.746100200000001</v>
          </cell>
          <cell r="J28">
            <v>535</v>
          </cell>
          <cell r="K28">
            <v>2194</v>
          </cell>
          <cell r="L28">
            <v>1316</v>
          </cell>
        </row>
        <row r="29">
          <cell r="C29">
            <v>0</v>
          </cell>
          <cell r="D29">
            <v>64</v>
          </cell>
          <cell r="E29">
            <v>0</v>
          </cell>
          <cell r="F29">
            <v>3207</v>
          </cell>
          <cell r="G29">
            <v>3271</v>
          </cell>
          <cell r="H29">
            <v>2348</v>
          </cell>
          <cell r="I29">
            <v>56.4934783</v>
          </cell>
          <cell r="J29">
            <v>211</v>
          </cell>
          <cell r="K29">
            <v>3100</v>
          </cell>
          <cell r="L29">
            <v>1860</v>
          </cell>
        </row>
        <row r="30">
          <cell r="C30">
            <v>0</v>
          </cell>
          <cell r="D30">
            <v>107</v>
          </cell>
          <cell r="E30">
            <v>2738</v>
          </cell>
          <cell r="F30">
            <v>9799</v>
          </cell>
          <cell r="G30">
            <v>12644</v>
          </cell>
          <cell r="H30">
            <v>11064</v>
          </cell>
          <cell r="I30">
            <v>244.4313296</v>
          </cell>
          <cell r="J30">
            <v>2261</v>
          </cell>
          <cell r="K30">
            <v>12079</v>
          </cell>
          <cell r="L30">
            <v>7247</v>
          </cell>
        </row>
        <row r="31">
          <cell r="C31">
            <v>0</v>
          </cell>
          <cell r="D31">
            <v>1</v>
          </cell>
          <cell r="E31">
            <v>129</v>
          </cell>
          <cell r="F31">
            <v>1475</v>
          </cell>
          <cell r="G31">
            <v>1605</v>
          </cell>
          <cell r="H31">
            <v>1301</v>
          </cell>
          <cell r="I31">
            <v>26.467042400000004</v>
          </cell>
          <cell r="J31">
            <v>589</v>
          </cell>
          <cell r="K31">
            <v>1493</v>
          </cell>
          <cell r="L31">
            <v>896</v>
          </cell>
        </row>
        <row r="32">
          <cell r="C32">
            <v>0</v>
          </cell>
          <cell r="D32">
            <v>180</v>
          </cell>
          <cell r="E32">
            <v>0</v>
          </cell>
          <cell r="F32">
            <v>6359</v>
          </cell>
          <cell r="G32">
            <v>6539</v>
          </cell>
          <cell r="H32">
            <v>5516</v>
          </cell>
          <cell r="I32">
            <v>130.48676279999998</v>
          </cell>
          <cell r="J32">
            <v>1125</v>
          </cell>
          <cell r="K32">
            <v>6513</v>
          </cell>
          <cell r="L32">
            <v>3908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16">
        <row r="4">
          <cell r="C4">
            <v>1044</v>
          </cell>
          <cell r="D4">
            <v>0</v>
          </cell>
          <cell r="E4">
            <v>480</v>
          </cell>
          <cell r="F4">
            <v>0</v>
          </cell>
          <cell r="G4">
            <v>1524</v>
          </cell>
          <cell r="H4">
            <v>1139</v>
          </cell>
          <cell r="I4">
            <v>50.797696899999998</v>
          </cell>
          <cell r="J4">
            <v>35</v>
          </cell>
          <cell r="K4">
            <v>1428</v>
          </cell>
          <cell r="L4">
            <v>1428</v>
          </cell>
        </row>
        <row r="5">
          <cell r="C5">
            <v>4140</v>
          </cell>
          <cell r="D5">
            <v>0</v>
          </cell>
          <cell r="E5">
            <v>2233</v>
          </cell>
          <cell r="F5">
            <v>0</v>
          </cell>
          <cell r="G5">
            <v>6373</v>
          </cell>
          <cell r="H5">
            <v>2754</v>
          </cell>
          <cell r="I5">
            <v>526.22180109999999</v>
          </cell>
          <cell r="J5">
            <v>676</v>
          </cell>
          <cell r="K5">
            <v>6218</v>
          </cell>
          <cell r="L5">
            <v>6218</v>
          </cell>
        </row>
        <row r="6">
          <cell r="C6">
            <v>1240</v>
          </cell>
          <cell r="D6">
            <v>11381</v>
          </cell>
          <cell r="E6">
            <v>845</v>
          </cell>
          <cell r="F6">
            <v>20773</v>
          </cell>
          <cell r="G6">
            <v>34239</v>
          </cell>
          <cell r="H6">
            <v>18122</v>
          </cell>
          <cell r="I6">
            <v>1889.7822732000011</v>
          </cell>
          <cell r="J6">
            <v>2888</v>
          </cell>
          <cell r="K6">
            <v>33163</v>
          </cell>
          <cell r="L6">
            <v>33163</v>
          </cell>
        </row>
        <row r="7">
          <cell r="C7">
            <v>778</v>
          </cell>
          <cell r="D7">
            <v>775</v>
          </cell>
          <cell r="E7">
            <v>510</v>
          </cell>
          <cell r="F7">
            <v>295</v>
          </cell>
          <cell r="G7">
            <v>2358</v>
          </cell>
          <cell r="H7">
            <v>2162</v>
          </cell>
          <cell r="I7">
            <v>68.178901799999991</v>
          </cell>
          <cell r="J7">
            <v>313</v>
          </cell>
          <cell r="K7">
            <v>2282</v>
          </cell>
          <cell r="L7">
            <v>2282</v>
          </cell>
        </row>
        <row r="8">
          <cell r="C8">
            <v>0</v>
          </cell>
          <cell r="D8">
            <v>2334</v>
          </cell>
          <cell r="E8">
            <v>0</v>
          </cell>
          <cell r="F8">
            <v>470</v>
          </cell>
          <cell r="G8">
            <v>2804</v>
          </cell>
          <cell r="H8">
            <v>2221</v>
          </cell>
          <cell r="I8">
            <v>140.38707060000002</v>
          </cell>
          <cell r="J8">
            <v>205</v>
          </cell>
          <cell r="K8">
            <v>2342</v>
          </cell>
          <cell r="L8">
            <v>2342</v>
          </cell>
        </row>
        <row r="9">
          <cell r="C9">
            <v>0</v>
          </cell>
          <cell r="D9">
            <v>1898</v>
          </cell>
          <cell r="E9">
            <v>0</v>
          </cell>
          <cell r="F9">
            <v>2034</v>
          </cell>
          <cell r="G9">
            <v>3932</v>
          </cell>
          <cell r="H9">
            <v>2726</v>
          </cell>
          <cell r="I9">
            <v>139.76868069999998</v>
          </cell>
          <cell r="J9">
            <v>479</v>
          </cell>
          <cell r="K9">
            <v>3856</v>
          </cell>
          <cell r="L9">
            <v>3856</v>
          </cell>
        </row>
        <row r="10"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2</v>
          </cell>
          <cell r="H10">
            <v>1</v>
          </cell>
          <cell r="I10">
            <v>3.9309999999999998E-2</v>
          </cell>
          <cell r="J10">
            <v>1</v>
          </cell>
          <cell r="K10">
            <v>1</v>
          </cell>
          <cell r="L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C12">
            <v>474</v>
          </cell>
          <cell r="D12">
            <v>0</v>
          </cell>
          <cell r="E12">
            <v>357</v>
          </cell>
          <cell r="F12">
            <v>0</v>
          </cell>
          <cell r="G12">
            <v>831</v>
          </cell>
          <cell r="H12">
            <v>574</v>
          </cell>
          <cell r="I12">
            <v>37.484756099999998</v>
          </cell>
          <cell r="J12">
            <v>12</v>
          </cell>
          <cell r="K12">
            <v>798</v>
          </cell>
          <cell r="L12">
            <v>798</v>
          </cell>
        </row>
        <row r="13">
          <cell r="C13">
            <v>0</v>
          </cell>
          <cell r="D13">
            <v>263</v>
          </cell>
          <cell r="E13">
            <v>0</v>
          </cell>
          <cell r="F13">
            <v>74</v>
          </cell>
          <cell r="G13">
            <v>337</v>
          </cell>
          <cell r="H13">
            <v>257</v>
          </cell>
          <cell r="I13">
            <v>23.957967199999999</v>
          </cell>
          <cell r="J13">
            <v>92</v>
          </cell>
          <cell r="K13">
            <v>305</v>
          </cell>
          <cell r="L13">
            <v>305</v>
          </cell>
        </row>
        <row r="14">
          <cell r="C14">
            <v>0</v>
          </cell>
          <cell r="D14">
            <v>506</v>
          </cell>
          <cell r="E14">
            <v>0</v>
          </cell>
          <cell r="F14">
            <v>488</v>
          </cell>
          <cell r="G14">
            <v>994</v>
          </cell>
          <cell r="H14">
            <v>744</v>
          </cell>
          <cell r="I14">
            <v>70.106833400000014</v>
          </cell>
          <cell r="J14">
            <v>28</v>
          </cell>
          <cell r="K14">
            <v>841</v>
          </cell>
          <cell r="L14">
            <v>841</v>
          </cell>
        </row>
        <row r="15">
          <cell r="C15">
            <v>328</v>
          </cell>
          <cell r="D15">
            <v>807</v>
          </cell>
          <cell r="E15">
            <v>266</v>
          </cell>
          <cell r="F15">
            <v>441</v>
          </cell>
          <cell r="G15">
            <v>1842</v>
          </cell>
          <cell r="H15">
            <v>1373</v>
          </cell>
          <cell r="I15">
            <v>103.11547400000002</v>
          </cell>
          <cell r="J15">
            <v>77</v>
          </cell>
          <cell r="K15">
            <v>1781</v>
          </cell>
          <cell r="L15">
            <v>1781</v>
          </cell>
        </row>
        <row r="16">
          <cell r="C16">
            <v>0</v>
          </cell>
          <cell r="D16">
            <v>1037</v>
          </cell>
          <cell r="E16">
            <v>0</v>
          </cell>
          <cell r="F16">
            <v>823</v>
          </cell>
          <cell r="G16">
            <v>1860</v>
          </cell>
          <cell r="H16">
            <v>1229</v>
          </cell>
          <cell r="I16">
            <v>69.555426400000002</v>
          </cell>
          <cell r="J16">
            <v>10</v>
          </cell>
          <cell r="K16">
            <v>1677</v>
          </cell>
          <cell r="L16">
            <v>1677</v>
          </cell>
        </row>
        <row r="17">
          <cell r="C17">
            <v>0</v>
          </cell>
          <cell r="D17">
            <v>322</v>
          </cell>
          <cell r="E17">
            <v>0</v>
          </cell>
          <cell r="F17">
            <v>2704</v>
          </cell>
          <cell r="G17">
            <v>3026</v>
          </cell>
          <cell r="H17">
            <v>1080</v>
          </cell>
          <cell r="I17">
            <v>108.01027229999998</v>
          </cell>
          <cell r="J17">
            <v>41</v>
          </cell>
          <cell r="K17">
            <v>1565</v>
          </cell>
          <cell r="L17">
            <v>1565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C19">
            <v>0</v>
          </cell>
          <cell r="D19">
            <v>363</v>
          </cell>
          <cell r="E19">
            <v>0</v>
          </cell>
          <cell r="F19">
            <v>583</v>
          </cell>
          <cell r="G19">
            <v>946</v>
          </cell>
          <cell r="H19">
            <v>457</v>
          </cell>
          <cell r="I19">
            <v>26.914897600000003</v>
          </cell>
          <cell r="J19">
            <v>3</v>
          </cell>
          <cell r="K19">
            <v>929</v>
          </cell>
          <cell r="L19">
            <v>929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0</v>
          </cell>
          <cell r="D23">
            <v>107</v>
          </cell>
          <cell r="E23">
            <v>0</v>
          </cell>
          <cell r="F23">
            <v>63</v>
          </cell>
          <cell r="G23">
            <v>170</v>
          </cell>
          <cell r="H23">
            <v>119</v>
          </cell>
          <cell r="I23">
            <v>48.4878049</v>
          </cell>
          <cell r="J23">
            <v>6</v>
          </cell>
          <cell r="K23">
            <v>167</v>
          </cell>
          <cell r="L23">
            <v>167</v>
          </cell>
        </row>
        <row r="24">
          <cell r="C24">
            <v>730</v>
          </cell>
          <cell r="D24">
            <v>0</v>
          </cell>
          <cell r="E24">
            <v>537</v>
          </cell>
          <cell r="F24">
            <v>0</v>
          </cell>
          <cell r="G24">
            <v>1267</v>
          </cell>
          <cell r="H24">
            <v>926</v>
          </cell>
          <cell r="I24">
            <v>47.303511700000001</v>
          </cell>
          <cell r="J24">
            <v>246</v>
          </cell>
          <cell r="K24">
            <v>1213</v>
          </cell>
          <cell r="L24">
            <v>1213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</row>
        <row r="26">
          <cell r="C26">
            <v>0</v>
          </cell>
          <cell r="D26">
            <v>1880</v>
          </cell>
          <cell r="E26">
            <v>0</v>
          </cell>
          <cell r="F26">
            <v>1600</v>
          </cell>
          <cell r="G26">
            <v>3480</v>
          </cell>
          <cell r="H26">
            <v>2359</v>
          </cell>
          <cell r="I26">
            <v>154.14412160000001</v>
          </cell>
          <cell r="J26">
            <v>459</v>
          </cell>
          <cell r="K26">
            <v>3154</v>
          </cell>
          <cell r="L26">
            <v>3154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C28">
            <v>926</v>
          </cell>
          <cell r="D28">
            <v>0</v>
          </cell>
          <cell r="E28">
            <v>683</v>
          </cell>
          <cell r="F28">
            <v>0</v>
          </cell>
          <cell r="G28">
            <v>1609</v>
          </cell>
          <cell r="H28">
            <v>1142</v>
          </cell>
          <cell r="I28">
            <v>78.605487199999999</v>
          </cell>
          <cell r="J28">
            <v>20</v>
          </cell>
          <cell r="K28">
            <v>1326</v>
          </cell>
          <cell r="L28">
            <v>1326</v>
          </cell>
        </row>
        <row r="29">
          <cell r="C29">
            <v>0</v>
          </cell>
          <cell r="D29">
            <v>480</v>
          </cell>
          <cell r="E29">
            <v>0</v>
          </cell>
          <cell r="F29">
            <v>333</v>
          </cell>
          <cell r="G29">
            <v>813</v>
          </cell>
          <cell r="H29">
            <v>573</v>
          </cell>
          <cell r="I29">
            <v>38.092375499999996</v>
          </cell>
          <cell r="J29">
            <v>34</v>
          </cell>
          <cell r="K29">
            <v>781</v>
          </cell>
          <cell r="L29">
            <v>781</v>
          </cell>
        </row>
        <row r="30">
          <cell r="C30">
            <v>0</v>
          </cell>
          <cell r="D30">
            <v>1890</v>
          </cell>
          <cell r="E30">
            <v>0</v>
          </cell>
          <cell r="F30">
            <v>1102</v>
          </cell>
          <cell r="G30">
            <v>2992</v>
          </cell>
          <cell r="H30">
            <v>2455</v>
          </cell>
          <cell r="I30">
            <v>94.577298199999987</v>
          </cell>
          <cell r="J30">
            <v>71</v>
          </cell>
          <cell r="K30">
            <v>2985</v>
          </cell>
          <cell r="L30">
            <v>2985</v>
          </cell>
        </row>
        <row r="31">
          <cell r="C31">
            <v>0</v>
          </cell>
          <cell r="D31">
            <v>33</v>
          </cell>
          <cell r="E31">
            <v>0</v>
          </cell>
          <cell r="F31">
            <v>203</v>
          </cell>
          <cell r="G31">
            <v>236</v>
          </cell>
          <cell r="H31">
            <v>122</v>
          </cell>
          <cell r="I31">
            <v>19.931077600000002</v>
          </cell>
          <cell r="J31">
            <v>27</v>
          </cell>
          <cell r="K31">
            <v>194</v>
          </cell>
          <cell r="L31">
            <v>194</v>
          </cell>
        </row>
        <row r="32">
          <cell r="C32">
            <v>735</v>
          </cell>
          <cell r="D32">
            <v>0</v>
          </cell>
          <cell r="E32">
            <v>469</v>
          </cell>
          <cell r="F32">
            <v>0</v>
          </cell>
          <cell r="G32">
            <v>1204</v>
          </cell>
          <cell r="H32">
            <v>951</v>
          </cell>
          <cell r="I32">
            <v>35.711838300000004</v>
          </cell>
          <cell r="J32">
            <v>10</v>
          </cell>
          <cell r="K32">
            <v>1185</v>
          </cell>
          <cell r="L32">
            <v>1185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J33">
            <v>0</v>
          </cell>
        </row>
      </sheetData>
      <sheetData sheetId="17">
        <row r="4">
          <cell r="E4">
            <v>636</v>
          </cell>
          <cell r="G4">
            <v>636</v>
          </cell>
          <cell r="H4">
            <v>384</v>
          </cell>
          <cell r="I4">
            <v>12.14</v>
          </cell>
          <cell r="J4">
            <v>38</v>
          </cell>
          <cell r="K4">
            <v>576</v>
          </cell>
          <cell r="L4">
            <v>558</v>
          </cell>
        </row>
        <row r="5">
          <cell r="E5">
            <v>27</v>
          </cell>
          <cell r="G5">
            <v>27</v>
          </cell>
          <cell r="H5">
            <v>26</v>
          </cell>
          <cell r="I5">
            <v>0.16</v>
          </cell>
          <cell r="J5">
            <v>6</v>
          </cell>
          <cell r="K5">
            <v>2473</v>
          </cell>
          <cell r="L5">
            <v>2171</v>
          </cell>
        </row>
        <row r="6">
          <cell r="C6">
            <v>76</v>
          </cell>
          <cell r="D6">
            <v>10</v>
          </cell>
          <cell r="E6">
            <v>211</v>
          </cell>
          <cell r="F6">
            <v>7010</v>
          </cell>
          <cell r="G6">
            <v>7307</v>
          </cell>
          <cell r="H6">
            <v>5695</v>
          </cell>
          <cell r="I6">
            <v>154.94</v>
          </cell>
          <cell r="J6">
            <v>1858</v>
          </cell>
          <cell r="K6">
            <v>4885</v>
          </cell>
          <cell r="L6">
            <v>3760</v>
          </cell>
        </row>
        <row r="7">
          <cell r="F7">
            <v>749</v>
          </cell>
          <cell r="G7">
            <v>749</v>
          </cell>
          <cell r="H7">
            <v>735</v>
          </cell>
          <cell r="I7">
            <v>8.06</v>
          </cell>
          <cell r="J7">
            <v>328</v>
          </cell>
          <cell r="K7">
            <v>445</v>
          </cell>
          <cell r="L7">
            <v>192</v>
          </cell>
        </row>
        <row r="8">
          <cell r="E8">
            <v>1236</v>
          </cell>
          <cell r="F8">
            <v>550</v>
          </cell>
          <cell r="G8">
            <v>1786</v>
          </cell>
          <cell r="H8">
            <v>1503</v>
          </cell>
          <cell r="I8">
            <v>31.85</v>
          </cell>
          <cell r="J8">
            <v>563</v>
          </cell>
          <cell r="K8">
            <v>1550</v>
          </cell>
          <cell r="L8">
            <v>1099</v>
          </cell>
        </row>
        <row r="9">
          <cell r="E9">
            <v>830</v>
          </cell>
          <cell r="F9">
            <v>2761</v>
          </cell>
          <cell r="G9">
            <v>3591</v>
          </cell>
          <cell r="H9">
            <v>2710</v>
          </cell>
          <cell r="I9">
            <v>32.93</v>
          </cell>
          <cell r="J9">
            <v>56</v>
          </cell>
          <cell r="K9">
            <v>3379</v>
          </cell>
          <cell r="L9">
            <v>1488</v>
          </cell>
        </row>
        <row r="10">
          <cell r="F10">
            <v>3103</v>
          </cell>
          <cell r="G10">
            <v>3103</v>
          </cell>
          <cell r="H10">
            <v>2630</v>
          </cell>
          <cell r="I10">
            <v>62.75</v>
          </cell>
          <cell r="J10">
            <v>168</v>
          </cell>
          <cell r="K10">
            <v>3054</v>
          </cell>
          <cell r="L10">
            <v>1272</v>
          </cell>
        </row>
        <row r="11">
          <cell r="F11">
            <v>3868</v>
          </cell>
          <cell r="G11">
            <v>3868</v>
          </cell>
          <cell r="H11">
            <v>3071</v>
          </cell>
          <cell r="I11">
            <v>27.99</v>
          </cell>
          <cell r="J11">
            <v>10</v>
          </cell>
          <cell r="K11">
            <v>3623</v>
          </cell>
          <cell r="L11">
            <v>2493</v>
          </cell>
        </row>
        <row r="12">
          <cell r="E12">
            <v>552</v>
          </cell>
          <cell r="G12">
            <v>552</v>
          </cell>
          <cell r="H12">
            <v>470</v>
          </cell>
          <cell r="I12">
            <v>7.38</v>
          </cell>
          <cell r="J12">
            <v>70</v>
          </cell>
          <cell r="K12">
            <v>507</v>
          </cell>
          <cell r="L12">
            <v>189</v>
          </cell>
        </row>
        <row r="13">
          <cell r="F13">
            <v>1278</v>
          </cell>
          <cell r="G13">
            <v>1278</v>
          </cell>
          <cell r="H13">
            <v>1040</v>
          </cell>
          <cell r="I13">
            <v>10.1</v>
          </cell>
          <cell r="J13">
            <v>8</v>
          </cell>
          <cell r="K13">
            <v>625</v>
          </cell>
          <cell r="L13">
            <v>603</v>
          </cell>
        </row>
        <row r="14">
          <cell r="E14">
            <v>748</v>
          </cell>
          <cell r="G14">
            <v>748</v>
          </cell>
          <cell r="H14">
            <v>686</v>
          </cell>
          <cell r="I14">
            <v>11.75</v>
          </cell>
          <cell r="J14">
            <v>39</v>
          </cell>
          <cell r="K14">
            <v>639</v>
          </cell>
          <cell r="L14">
            <v>172</v>
          </cell>
        </row>
        <row r="15">
          <cell r="E15">
            <v>5</v>
          </cell>
          <cell r="F15">
            <v>77</v>
          </cell>
          <cell r="G15">
            <v>82</v>
          </cell>
          <cell r="H15">
            <v>50</v>
          </cell>
          <cell r="I15">
            <v>3.23</v>
          </cell>
          <cell r="J15">
            <v>59</v>
          </cell>
          <cell r="K15">
            <v>77</v>
          </cell>
          <cell r="L15">
            <v>28</v>
          </cell>
        </row>
        <row r="16">
          <cell r="F16">
            <v>2867</v>
          </cell>
          <cell r="G16">
            <v>2867</v>
          </cell>
          <cell r="H16">
            <v>2766</v>
          </cell>
          <cell r="I16">
            <v>27.38</v>
          </cell>
          <cell r="J16">
            <v>198</v>
          </cell>
          <cell r="K16">
            <v>2473</v>
          </cell>
          <cell r="L16">
            <v>2171</v>
          </cell>
        </row>
        <row r="17">
          <cell r="F17">
            <v>422</v>
          </cell>
          <cell r="G17">
            <v>422</v>
          </cell>
          <cell r="H17">
            <v>406</v>
          </cell>
          <cell r="I17">
            <v>3.79</v>
          </cell>
          <cell r="J17">
            <v>66</v>
          </cell>
          <cell r="K17">
            <v>180</v>
          </cell>
          <cell r="L17">
            <v>159</v>
          </cell>
        </row>
        <row r="18">
          <cell r="F18">
            <v>1646</v>
          </cell>
          <cell r="G18">
            <v>1646</v>
          </cell>
          <cell r="H18">
            <v>1616</v>
          </cell>
          <cell r="I18">
            <v>20.18</v>
          </cell>
          <cell r="J18">
            <v>117</v>
          </cell>
          <cell r="K18">
            <v>1430</v>
          </cell>
          <cell r="L18">
            <v>695</v>
          </cell>
        </row>
        <row r="19">
          <cell r="E19">
            <v>4549</v>
          </cell>
          <cell r="F19">
            <v>569</v>
          </cell>
          <cell r="G19">
            <v>5118</v>
          </cell>
          <cell r="H19">
            <v>3276</v>
          </cell>
          <cell r="I19">
            <v>46.33</v>
          </cell>
          <cell r="J19">
            <v>476</v>
          </cell>
          <cell r="K19">
            <v>3732</v>
          </cell>
          <cell r="L19">
            <v>2488</v>
          </cell>
        </row>
        <row r="20">
          <cell r="F20">
            <v>3281</v>
          </cell>
          <cell r="G20">
            <v>3281</v>
          </cell>
          <cell r="H20">
            <v>3113</v>
          </cell>
          <cell r="I20">
            <v>50.19</v>
          </cell>
          <cell r="J20">
            <v>172</v>
          </cell>
          <cell r="K20">
            <v>2610</v>
          </cell>
          <cell r="L20">
            <v>2338</v>
          </cell>
        </row>
        <row r="21">
          <cell r="E21">
            <v>479</v>
          </cell>
          <cell r="G21">
            <v>479</v>
          </cell>
          <cell r="H21">
            <v>443</v>
          </cell>
          <cell r="I21">
            <v>8.6300000000000008</v>
          </cell>
          <cell r="J21">
            <v>17</v>
          </cell>
          <cell r="K21">
            <v>455</v>
          </cell>
          <cell r="L21">
            <v>422</v>
          </cell>
        </row>
        <row r="22">
          <cell r="E22">
            <v>162</v>
          </cell>
          <cell r="G22">
            <v>162</v>
          </cell>
          <cell r="H22">
            <v>150</v>
          </cell>
          <cell r="I22">
            <v>5.18</v>
          </cell>
          <cell r="J22">
            <v>34</v>
          </cell>
          <cell r="K22">
            <v>153</v>
          </cell>
          <cell r="L22">
            <v>149</v>
          </cell>
        </row>
        <row r="23">
          <cell r="E23">
            <v>4660</v>
          </cell>
          <cell r="G23">
            <v>4660</v>
          </cell>
          <cell r="H23">
            <v>2613</v>
          </cell>
          <cell r="I23">
            <v>55.53</v>
          </cell>
          <cell r="J23">
            <v>81</v>
          </cell>
          <cell r="K23">
            <v>4282</v>
          </cell>
          <cell r="L23">
            <v>2847</v>
          </cell>
        </row>
        <row r="24">
          <cell r="E24">
            <v>16</v>
          </cell>
          <cell r="G24">
            <v>16</v>
          </cell>
          <cell r="H24">
            <v>13</v>
          </cell>
          <cell r="I24">
            <v>0.12</v>
          </cell>
          <cell r="J24">
            <v>6</v>
          </cell>
          <cell r="K24">
            <v>16</v>
          </cell>
          <cell r="L24">
            <v>16</v>
          </cell>
        </row>
        <row r="25">
          <cell r="F25">
            <v>914</v>
          </cell>
          <cell r="G25">
            <v>914</v>
          </cell>
          <cell r="H25">
            <v>806</v>
          </cell>
          <cell r="I25">
            <v>6.27</v>
          </cell>
          <cell r="J25">
            <v>39</v>
          </cell>
          <cell r="K25">
            <v>876</v>
          </cell>
          <cell r="L25">
            <v>871</v>
          </cell>
        </row>
        <row r="26">
          <cell r="F26">
            <v>452</v>
          </cell>
          <cell r="G26">
            <v>452</v>
          </cell>
          <cell r="H26">
            <v>421</v>
          </cell>
          <cell r="I26">
            <v>8.75</v>
          </cell>
          <cell r="J26">
            <v>37</v>
          </cell>
          <cell r="K26">
            <v>436</v>
          </cell>
          <cell r="L26">
            <v>390</v>
          </cell>
        </row>
        <row r="27">
          <cell r="F27">
            <v>559</v>
          </cell>
          <cell r="G27">
            <v>559</v>
          </cell>
          <cell r="H27">
            <v>556</v>
          </cell>
          <cell r="I27">
            <v>20.059999999999999</v>
          </cell>
          <cell r="J27">
            <v>56</v>
          </cell>
          <cell r="K27">
            <v>473</v>
          </cell>
          <cell r="L27">
            <v>473</v>
          </cell>
        </row>
        <row r="28">
          <cell r="E28">
            <v>435</v>
          </cell>
          <cell r="G28">
            <v>435</v>
          </cell>
          <cell r="H28">
            <v>270</v>
          </cell>
          <cell r="I28">
            <v>10.6</v>
          </cell>
          <cell r="J28">
            <v>13</v>
          </cell>
          <cell r="K28">
            <v>422</v>
          </cell>
          <cell r="L28">
            <v>398</v>
          </cell>
        </row>
        <row r="29">
          <cell r="F29">
            <v>741</v>
          </cell>
          <cell r="G29">
            <v>741</v>
          </cell>
          <cell r="H29">
            <v>735</v>
          </cell>
          <cell r="I29">
            <v>9.2899999999999991</v>
          </cell>
          <cell r="J29">
            <v>19</v>
          </cell>
          <cell r="K29">
            <v>686</v>
          </cell>
          <cell r="L29">
            <v>686</v>
          </cell>
        </row>
        <row r="30">
          <cell r="F30">
            <v>365</v>
          </cell>
          <cell r="G30">
            <v>365</v>
          </cell>
          <cell r="H30">
            <v>340</v>
          </cell>
          <cell r="I30">
            <v>2.2999999999999998</v>
          </cell>
          <cell r="J30">
            <v>65</v>
          </cell>
          <cell r="K30">
            <v>365</v>
          </cell>
          <cell r="L30">
            <v>6</v>
          </cell>
        </row>
        <row r="31">
          <cell r="F31">
            <v>157</v>
          </cell>
          <cell r="G31">
            <v>157</v>
          </cell>
          <cell r="H31">
            <v>152</v>
          </cell>
          <cell r="I31">
            <v>2.81</v>
          </cell>
          <cell r="J31">
            <v>2</v>
          </cell>
          <cell r="K31">
            <v>154</v>
          </cell>
          <cell r="L31">
            <v>153</v>
          </cell>
        </row>
        <row r="32">
          <cell r="E32">
            <v>1119</v>
          </cell>
          <cell r="G32">
            <v>1119</v>
          </cell>
          <cell r="H32">
            <v>1091</v>
          </cell>
          <cell r="I32">
            <v>14.99</v>
          </cell>
          <cell r="J32">
            <v>24</v>
          </cell>
          <cell r="K32">
            <v>77</v>
          </cell>
          <cell r="L32">
            <v>28</v>
          </cell>
        </row>
        <row r="33">
          <cell r="E33">
            <v>174</v>
          </cell>
          <cell r="G33">
            <v>174</v>
          </cell>
          <cell r="H33">
            <v>153</v>
          </cell>
          <cell r="I33">
            <v>1.78</v>
          </cell>
          <cell r="J33">
            <v>3</v>
          </cell>
          <cell r="K33">
            <v>170</v>
          </cell>
          <cell r="L33">
            <v>170</v>
          </cell>
        </row>
      </sheetData>
      <sheetData sheetId="18">
        <row r="4">
          <cell r="G4">
            <v>0</v>
          </cell>
        </row>
        <row r="5">
          <cell r="G5">
            <v>0</v>
          </cell>
        </row>
        <row r="6">
          <cell r="D6">
            <v>3710</v>
          </cell>
          <cell r="F6">
            <v>0</v>
          </cell>
          <cell r="G6">
            <v>3710</v>
          </cell>
          <cell r="H6">
            <v>2942</v>
          </cell>
          <cell r="I6">
            <v>117.37</v>
          </cell>
          <cell r="J6">
            <v>13</v>
          </cell>
          <cell r="K6">
            <v>2005</v>
          </cell>
          <cell r="L6">
            <v>57</v>
          </cell>
        </row>
        <row r="7">
          <cell r="G7">
            <v>0</v>
          </cell>
        </row>
        <row r="8">
          <cell r="G8">
            <v>0</v>
          </cell>
        </row>
        <row r="9">
          <cell r="D9">
            <v>2006</v>
          </cell>
          <cell r="G9">
            <v>2006</v>
          </cell>
          <cell r="H9">
            <v>1689</v>
          </cell>
          <cell r="I9">
            <v>21.66</v>
          </cell>
          <cell r="J9">
            <v>5</v>
          </cell>
          <cell r="K9">
            <v>544</v>
          </cell>
          <cell r="L9">
            <v>41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D23">
            <v>612</v>
          </cell>
          <cell r="G23">
            <v>612</v>
          </cell>
          <cell r="H23">
            <v>543</v>
          </cell>
          <cell r="I23">
            <v>31.49</v>
          </cell>
          <cell r="J23">
            <v>2</v>
          </cell>
          <cell r="K23">
            <v>413</v>
          </cell>
          <cell r="L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D26">
            <v>724</v>
          </cell>
          <cell r="G26">
            <v>724</v>
          </cell>
          <cell r="H26">
            <v>602</v>
          </cell>
          <cell r="I26">
            <v>7.06</v>
          </cell>
          <cell r="J26">
            <v>3</v>
          </cell>
          <cell r="K26">
            <v>94</v>
          </cell>
          <cell r="L26">
            <v>19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19">
        <row r="4">
          <cell r="G4">
            <v>0</v>
          </cell>
        </row>
        <row r="5">
          <cell r="G5">
            <v>0</v>
          </cell>
        </row>
        <row r="6">
          <cell r="D6">
            <v>1166</v>
          </cell>
          <cell r="F6">
            <v>794</v>
          </cell>
          <cell r="G6">
            <v>1960</v>
          </cell>
          <cell r="H6">
            <v>1500</v>
          </cell>
          <cell r="I6">
            <v>4.38</v>
          </cell>
          <cell r="K6">
            <v>1600</v>
          </cell>
          <cell r="L6">
            <v>800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0">
        <row r="4">
          <cell r="G4">
            <v>0</v>
          </cell>
        </row>
        <row r="5">
          <cell r="G5">
            <v>0</v>
          </cell>
        </row>
        <row r="6">
          <cell r="C6">
            <v>0</v>
          </cell>
          <cell r="D6">
            <v>675</v>
          </cell>
          <cell r="E6">
            <v>0</v>
          </cell>
          <cell r="F6">
            <v>1400</v>
          </cell>
          <cell r="G6">
            <v>2075</v>
          </cell>
          <cell r="H6">
            <v>1300</v>
          </cell>
          <cell r="I6">
            <v>4.5</v>
          </cell>
          <cell r="K6">
            <v>1400</v>
          </cell>
          <cell r="L6">
            <v>700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1">
        <row r="4">
          <cell r="G4">
            <v>0</v>
          </cell>
        </row>
        <row r="5">
          <cell r="C5">
            <v>370</v>
          </cell>
          <cell r="E5">
            <v>683</v>
          </cell>
          <cell r="G5">
            <v>1053</v>
          </cell>
          <cell r="H5">
            <v>792</v>
          </cell>
          <cell r="I5">
            <v>0.92</v>
          </cell>
          <cell r="J5">
            <v>199</v>
          </cell>
          <cell r="K5">
            <v>679</v>
          </cell>
          <cell r="L5">
            <v>542</v>
          </cell>
        </row>
        <row r="6">
          <cell r="D6">
            <v>2326</v>
          </cell>
          <cell r="F6">
            <v>4401</v>
          </cell>
          <cell r="G6">
            <v>6727</v>
          </cell>
          <cell r="H6">
            <v>4316</v>
          </cell>
          <cell r="I6">
            <v>5.95</v>
          </cell>
          <cell r="J6">
            <v>935</v>
          </cell>
          <cell r="K6">
            <v>6843</v>
          </cell>
          <cell r="L6">
            <v>4892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C15">
            <v>579</v>
          </cell>
          <cell r="E15">
            <v>1435</v>
          </cell>
          <cell r="G15">
            <v>2014</v>
          </cell>
          <cell r="H15">
            <v>1524</v>
          </cell>
          <cell r="I15">
            <v>1.7000000000000002</v>
          </cell>
          <cell r="J15">
            <v>237</v>
          </cell>
          <cell r="K15">
            <v>1524</v>
          </cell>
          <cell r="L15">
            <v>1426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D22">
            <v>57</v>
          </cell>
          <cell r="F22">
            <v>169</v>
          </cell>
          <cell r="G22">
            <v>226</v>
          </cell>
          <cell r="H22">
            <v>156</v>
          </cell>
          <cell r="I22">
            <v>0.13</v>
          </cell>
          <cell r="J22">
            <v>28</v>
          </cell>
          <cell r="K22">
            <v>102</v>
          </cell>
          <cell r="L22">
            <v>82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D26">
            <v>115</v>
          </cell>
          <cell r="F26">
            <v>352</v>
          </cell>
          <cell r="G26">
            <v>467</v>
          </cell>
          <cell r="H26">
            <v>393</v>
          </cell>
          <cell r="I26">
            <v>0.47</v>
          </cell>
          <cell r="J26">
            <v>90</v>
          </cell>
          <cell r="K26">
            <v>305</v>
          </cell>
          <cell r="L26">
            <v>252</v>
          </cell>
        </row>
        <row r="27">
          <cell r="G27">
            <v>0</v>
          </cell>
        </row>
        <row r="28">
          <cell r="C28">
            <v>72</v>
          </cell>
          <cell r="E28">
            <v>146</v>
          </cell>
          <cell r="G28">
            <v>218</v>
          </cell>
          <cell r="H28">
            <v>173</v>
          </cell>
          <cell r="I28">
            <v>0.14000000000000001</v>
          </cell>
          <cell r="J28">
            <v>52</v>
          </cell>
          <cell r="K28">
            <v>82</v>
          </cell>
          <cell r="L28">
            <v>55</v>
          </cell>
        </row>
        <row r="29">
          <cell r="G29">
            <v>0</v>
          </cell>
        </row>
        <row r="30">
          <cell r="D30">
            <v>119</v>
          </cell>
          <cell r="F30">
            <v>324</v>
          </cell>
          <cell r="G30">
            <v>443</v>
          </cell>
          <cell r="H30">
            <v>357</v>
          </cell>
          <cell r="I30">
            <v>0.35</v>
          </cell>
          <cell r="J30">
            <v>63</v>
          </cell>
          <cell r="K30">
            <v>253</v>
          </cell>
          <cell r="L30">
            <v>208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2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21</v>
          </cell>
          <cell r="D5">
            <v>11</v>
          </cell>
          <cell r="E5">
            <v>714</v>
          </cell>
          <cell r="F5">
            <v>4754</v>
          </cell>
          <cell r="G5">
            <v>5500</v>
          </cell>
          <cell r="H5">
            <v>5325</v>
          </cell>
          <cell r="I5">
            <v>116.8134098</v>
          </cell>
          <cell r="J5">
            <v>563</v>
          </cell>
          <cell r="K5">
            <v>5167</v>
          </cell>
          <cell r="L5">
            <v>5167</v>
          </cell>
        </row>
        <row r="6">
          <cell r="C6">
            <v>173</v>
          </cell>
          <cell r="D6">
            <v>79</v>
          </cell>
          <cell r="E6">
            <v>5312</v>
          </cell>
          <cell r="F6">
            <v>22129</v>
          </cell>
          <cell r="G6">
            <v>27693</v>
          </cell>
          <cell r="H6">
            <v>27325</v>
          </cell>
          <cell r="I6">
            <v>976.08510489999992</v>
          </cell>
          <cell r="J6">
            <v>4608</v>
          </cell>
          <cell r="K6">
            <v>27227</v>
          </cell>
          <cell r="L6">
            <v>27227</v>
          </cell>
        </row>
        <row r="7">
          <cell r="C7">
            <v>0</v>
          </cell>
          <cell r="D7">
            <v>16</v>
          </cell>
          <cell r="E7">
            <v>0</v>
          </cell>
          <cell r="F7">
            <v>684</v>
          </cell>
          <cell r="G7">
            <v>700</v>
          </cell>
          <cell r="H7">
            <v>503</v>
          </cell>
          <cell r="I7">
            <v>25.057193999999999</v>
          </cell>
          <cell r="J7">
            <v>3</v>
          </cell>
          <cell r="K7">
            <v>450</v>
          </cell>
          <cell r="L7">
            <v>450</v>
          </cell>
        </row>
        <row r="8">
          <cell r="C8">
            <v>0</v>
          </cell>
          <cell r="D8">
            <v>20</v>
          </cell>
          <cell r="E8">
            <v>0</v>
          </cell>
          <cell r="F8">
            <v>2632</v>
          </cell>
          <cell r="G8">
            <v>2652</v>
          </cell>
          <cell r="H8">
            <v>2437</v>
          </cell>
          <cell r="I8">
            <v>65.007006399999995</v>
          </cell>
          <cell r="J8">
            <v>428</v>
          </cell>
          <cell r="K8">
            <v>2436</v>
          </cell>
          <cell r="L8">
            <v>2436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55</v>
          </cell>
          <cell r="E10">
            <v>0</v>
          </cell>
          <cell r="F10">
            <v>6072</v>
          </cell>
          <cell r="G10">
            <v>6127</v>
          </cell>
          <cell r="H10">
            <v>5741</v>
          </cell>
          <cell r="I10">
            <v>100.4724925</v>
          </cell>
          <cell r="J10">
            <v>361</v>
          </cell>
          <cell r="K10">
            <v>6001</v>
          </cell>
          <cell r="L10">
            <v>6001</v>
          </cell>
        </row>
        <row r="11">
          <cell r="C11">
            <v>0</v>
          </cell>
          <cell r="D11">
            <v>23</v>
          </cell>
          <cell r="E11">
            <v>0</v>
          </cell>
          <cell r="F11">
            <v>3408</v>
          </cell>
          <cell r="G11">
            <v>3431</v>
          </cell>
          <cell r="H11">
            <v>3015</v>
          </cell>
          <cell r="I11">
            <v>62.230354699999999</v>
          </cell>
          <cell r="J11">
            <v>161</v>
          </cell>
          <cell r="K11">
            <v>3178</v>
          </cell>
          <cell r="L11">
            <v>3178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3</v>
          </cell>
          <cell r="E13">
            <v>0</v>
          </cell>
          <cell r="F13">
            <v>534</v>
          </cell>
          <cell r="G13">
            <v>537</v>
          </cell>
          <cell r="H13">
            <v>401</v>
          </cell>
          <cell r="I13">
            <v>19.5717599</v>
          </cell>
          <cell r="J13">
            <v>11</v>
          </cell>
          <cell r="K13">
            <v>481</v>
          </cell>
          <cell r="L13">
            <v>481</v>
          </cell>
        </row>
        <row r="14">
          <cell r="C14">
            <v>0</v>
          </cell>
          <cell r="D14">
            <v>3</v>
          </cell>
          <cell r="E14">
            <v>0</v>
          </cell>
          <cell r="F14">
            <v>544</v>
          </cell>
          <cell r="G14">
            <v>547</v>
          </cell>
          <cell r="H14">
            <v>455</v>
          </cell>
          <cell r="I14">
            <v>13.460791499999999</v>
          </cell>
          <cell r="J14">
            <v>10</v>
          </cell>
          <cell r="K14">
            <v>345</v>
          </cell>
          <cell r="L14">
            <v>345</v>
          </cell>
        </row>
        <row r="15">
          <cell r="C15">
            <v>39</v>
          </cell>
          <cell r="D15">
            <v>7</v>
          </cell>
          <cell r="E15">
            <v>311</v>
          </cell>
          <cell r="F15">
            <v>1121</v>
          </cell>
          <cell r="G15">
            <v>1478</v>
          </cell>
          <cell r="H15">
            <v>1265</v>
          </cell>
          <cell r="I15">
            <v>26.984727299999999</v>
          </cell>
          <cell r="J15">
            <v>233</v>
          </cell>
          <cell r="K15">
            <v>1376</v>
          </cell>
          <cell r="L15">
            <v>1376</v>
          </cell>
        </row>
        <row r="16">
          <cell r="C16">
            <v>0</v>
          </cell>
          <cell r="D16">
            <v>32</v>
          </cell>
          <cell r="E16">
            <v>0</v>
          </cell>
          <cell r="F16">
            <v>3361</v>
          </cell>
          <cell r="G16">
            <v>3393</v>
          </cell>
          <cell r="H16">
            <v>3169</v>
          </cell>
          <cell r="I16">
            <v>39.306058700000001</v>
          </cell>
          <cell r="J16">
            <v>117</v>
          </cell>
          <cell r="K16">
            <v>3336</v>
          </cell>
          <cell r="L16">
            <v>3336</v>
          </cell>
        </row>
        <row r="17">
          <cell r="C17">
            <v>0</v>
          </cell>
          <cell r="D17">
            <v>33</v>
          </cell>
          <cell r="E17">
            <v>0</v>
          </cell>
          <cell r="F17">
            <v>3734</v>
          </cell>
          <cell r="G17">
            <v>3767</v>
          </cell>
          <cell r="H17">
            <v>3384</v>
          </cell>
          <cell r="I17">
            <v>91.121904600000008</v>
          </cell>
          <cell r="J17">
            <v>472</v>
          </cell>
          <cell r="K17">
            <v>3447</v>
          </cell>
          <cell r="L17">
            <v>3447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1089</v>
          </cell>
          <cell r="G19">
            <v>1089</v>
          </cell>
          <cell r="H19">
            <v>839</v>
          </cell>
          <cell r="I19">
            <v>20.313822999999999</v>
          </cell>
          <cell r="J19">
            <v>269</v>
          </cell>
          <cell r="K19">
            <v>913</v>
          </cell>
          <cell r="L19">
            <v>913</v>
          </cell>
        </row>
        <row r="20">
          <cell r="C20">
            <v>0</v>
          </cell>
          <cell r="D20">
            <v>5</v>
          </cell>
          <cell r="E20">
            <v>0</v>
          </cell>
          <cell r="F20">
            <v>942</v>
          </cell>
          <cell r="G20">
            <v>947</v>
          </cell>
          <cell r="H20">
            <v>756</v>
          </cell>
          <cell r="I20">
            <v>26.647463900000002</v>
          </cell>
          <cell r="J20">
            <v>35</v>
          </cell>
          <cell r="K20">
            <v>817</v>
          </cell>
          <cell r="L20">
            <v>817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9</v>
          </cell>
          <cell r="E23">
            <v>0</v>
          </cell>
          <cell r="F23">
            <v>1984</v>
          </cell>
          <cell r="G23">
            <v>1993</v>
          </cell>
          <cell r="H23">
            <v>1285</v>
          </cell>
          <cell r="I23">
            <v>37.918134299999998</v>
          </cell>
          <cell r="J23">
            <v>46</v>
          </cell>
          <cell r="K23">
            <v>1940</v>
          </cell>
          <cell r="L23">
            <v>1940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441</v>
          </cell>
          <cell r="G25">
            <v>441</v>
          </cell>
          <cell r="H25">
            <v>326</v>
          </cell>
          <cell r="I25">
            <v>8.5589584999999992</v>
          </cell>
          <cell r="J25">
            <v>2</v>
          </cell>
          <cell r="K25">
            <v>213</v>
          </cell>
          <cell r="L25">
            <v>213</v>
          </cell>
        </row>
        <row r="26">
          <cell r="C26">
            <v>54</v>
          </cell>
          <cell r="D26">
            <v>7</v>
          </cell>
          <cell r="E26">
            <v>3380</v>
          </cell>
          <cell r="F26">
            <v>2397</v>
          </cell>
          <cell r="G26">
            <v>5838</v>
          </cell>
          <cell r="H26">
            <v>5586</v>
          </cell>
          <cell r="I26">
            <v>68.592494099999996</v>
          </cell>
          <cell r="J26">
            <v>979</v>
          </cell>
          <cell r="K26">
            <v>5626</v>
          </cell>
          <cell r="L26">
            <v>5626</v>
          </cell>
        </row>
        <row r="27">
          <cell r="C27">
            <v>0</v>
          </cell>
          <cell r="D27">
            <v>71</v>
          </cell>
          <cell r="E27">
            <v>0</v>
          </cell>
          <cell r="F27">
            <v>6419</v>
          </cell>
          <cell r="G27">
            <v>6490</v>
          </cell>
          <cell r="H27">
            <v>6387</v>
          </cell>
          <cell r="I27">
            <v>59.824671600000002</v>
          </cell>
          <cell r="J27">
            <v>2150</v>
          </cell>
          <cell r="K27">
            <v>6269</v>
          </cell>
          <cell r="L27">
            <v>6269</v>
          </cell>
        </row>
        <row r="28">
          <cell r="C28">
            <v>195</v>
          </cell>
          <cell r="D28">
            <v>23</v>
          </cell>
          <cell r="E28">
            <v>17370</v>
          </cell>
          <cell r="F28">
            <v>9489</v>
          </cell>
          <cell r="G28">
            <v>27077</v>
          </cell>
          <cell r="H28">
            <v>26818</v>
          </cell>
          <cell r="I28">
            <v>341.38066020000002</v>
          </cell>
          <cell r="J28">
            <v>8311</v>
          </cell>
          <cell r="K28">
            <v>26798</v>
          </cell>
          <cell r="L28">
            <v>26798</v>
          </cell>
        </row>
        <row r="29">
          <cell r="C29">
            <v>0</v>
          </cell>
          <cell r="D29">
            <v>10</v>
          </cell>
          <cell r="E29">
            <v>0</v>
          </cell>
          <cell r="F29">
            <v>630</v>
          </cell>
          <cell r="G29">
            <v>640</v>
          </cell>
          <cell r="H29">
            <v>529</v>
          </cell>
          <cell r="I29">
            <v>20.581334399999999</v>
          </cell>
          <cell r="J29">
            <v>5</v>
          </cell>
          <cell r="K29">
            <v>536</v>
          </cell>
          <cell r="L29">
            <v>536</v>
          </cell>
        </row>
        <row r="30">
          <cell r="C30">
            <v>0</v>
          </cell>
          <cell r="D30">
            <v>16</v>
          </cell>
          <cell r="E30">
            <v>0</v>
          </cell>
          <cell r="F30">
            <v>1683</v>
          </cell>
          <cell r="G30">
            <v>1699</v>
          </cell>
          <cell r="H30">
            <v>1052</v>
          </cell>
          <cell r="I30">
            <v>47.650190300000006</v>
          </cell>
          <cell r="J30">
            <v>147</v>
          </cell>
          <cell r="K30">
            <v>1435</v>
          </cell>
          <cell r="L30">
            <v>1435</v>
          </cell>
        </row>
        <row r="31">
          <cell r="C31">
            <v>38</v>
          </cell>
          <cell r="D31">
            <v>1</v>
          </cell>
          <cell r="E31">
            <v>484</v>
          </cell>
          <cell r="F31">
            <v>390</v>
          </cell>
          <cell r="G31">
            <v>913</v>
          </cell>
          <cell r="H31">
            <v>635</v>
          </cell>
          <cell r="I31">
            <v>32.858088199999997</v>
          </cell>
          <cell r="J31">
            <v>44</v>
          </cell>
          <cell r="K31">
            <v>611</v>
          </cell>
          <cell r="L31">
            <v>611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23">
        <row r="4">
          <cell r="C4">
            <v>1368</v>
          </cell>
          <cell r="D4">
            <v>1905</v>
          </cell>
          <cell r="E4">
            <v>4250</v>
          </cell>
          <cell r="F4">
            <v>6971</v>
          </cell>
          <cell r="G4">
            <v>14494</v>
          </cell>
          <cell r="H4">
            <v>4763</v>
          </cell>
          <cell r="I4">
            <v>150.22999999999999</v>
          </cell>
          <cell r="J4">
            <v>3517</v>
          </cell>
          <cell r="K4">
            <v>12801</v>
          </cell>
          <cell r="L4">
            <v>7425</v>
          </cell>
        </row>
        <row r="5">
          <cell r="C5">
            <v>220</v>
          </cell>
          <cell r="D5">
            <v>0</v>
          </cell>
          <cell r="E5">
            <v>148</v>
          </cell>
          <cell r="F5">
            <v>0</v>
          </cell>
          <cell r="G5">
            <v>368</v>
          </cell>
          <cell r="H5">
            <v>211</v>
          </cell>
          <cell r="I5">
            <v>2.93</v>
          </cell>
          <cell r="J5">
            <v>8</v>
          </cell>
          <cell r="K5">
            <v>376</v>
          </cell>
          <cell r="L5">
            <v>218</v>
          </cell>
        </row>
        <row r="6">
          <cell r="C6">
            <v>0</v>
          </cell>
          <cell r="D6">
            <v>9948</v>
          </cell>
          <cell r="E6">
            <v>0</v>
          </cell>
          <cell r="F6">
            <v>13311</v>
          </cell>
          <cell r="G6">
            <v>23259</v>
          </cell>
          <cell r="H6">
            <v>8708</v>
          </cell>
          <cell r="I6">
            <v>280</v>
          </cell>
          <cell r="J6">
            <v>5152</v>
          </cell>
          <cell r="K6">
            <v>21858</v>
          </cell>
          <cell r="L6">
            <v>12678</v>
          </cell>
        </row>
        <row r="7">
          <cell r="C7">
            <v>3789</v>
          </cell>
          <cell r="D7">
            <v>3395</v>
          </cell>
          <cell r="E7">
            <v>6449</v>
          </cell>
          <cell r="F7">
            <v>31409</v>
          </cell>
          <cell r="G7">
            <v>45042</v>
          </cell>
          <cell r="H7">
            <v>16974</v>
          </cell>
          <cell r="I7">
            <v>483.11</v>
          </cell>
          <cell r="J7">
            <v>11523</v>
          </cell>
          <cell r="K7">
            <v>41900</v>
          </cell>
          <cell r="L7">
            <v>24302</v>
          </cell>
        </row>
        <row r="8">
          <cell r="C8">
            <v>0</v>
          </cell>
          <cell r="D8">
            <v>2310</v>
          </cell>
          <cell r="E8">
            <v>0</v>
          </cell>
          <cell r="F8">
            <v>2744</v>
          </cell>
          <cell r="G8">
            <v>5054</v>
          </cell>
          <cell r="H8">
            <v>2310</v>
          </cell>
          <cell r="I8">
            <v>52.65</v>
          </cell>
          <cell r="J8">
            <v>1526</v>
          </cell>
          <cell r="K8">
            <v>2951</v>
          </cell>
          <cell r="L8">
            <v>1800</v>
          </cell>
        </row>
        <row r="9">
          <cell r="C9">
            <v>0</v>
          </cell>
          <cell r="D9">
            <v>317</v>
          </cell>
          <cell r="E9">
            <v>0</v>
          </cell>
          <cell r="F9">
            <v>1748</v>
          </cell>
          <cell r="G9">
            <v>2065</v>
          </cell>
          <cell r="H9">
            <v>317</v>
          </cell>
          <cell r="I9">
            <v>23.25</v>
          </cell>
          <cell r="J9">
            <v>513</v>
          </cell>
          <cell r="K9">
            <v>1885</v>
          </cell>
          <cell r="L9">
            <v>1093</v>
          </cell>
        </row>
        <row r="10">
          <cell r="C10">
            <v>2477</v>
          </cell>
          <cell r="D10">
            <v>1061</v>
          </cell>
          <cell r="E10">
            <v>6625</v>
          </cell>
          <cell r="F10">
            <v>6240</v>
          </cell>
          <cell r="G10">
            <v>16403</v>
          </cell>
          <cell r="H10">
            <v>3538</v>
          </cell>
          <cell r="I10">
            <v>138</v>
          </cell>
          <cell r="J10">
            <v>3531</v>
          </cell>
          <cell r="K10">
            <v>14544</v>
          </cell>
          <cell r="L10">
            <v>8436</v>
          </cell>
        </row>
        <row r="11">
          <cell r="C11">
            <v>1641</v>
          </cell>
          <cell r="D11">
            <v>897</v>
          </cell>
          <cell r="E11">
            <v>1647</v>
          </cell>
          <cell r="F11">
            <v>2993</v>
          </cell>
          <cell r="G11">
            <v>7178</v>
          </cell>
          <cell r="H11">
            <v>2543</v>
          </cell>
          <cell r="I11">
            <v>76.98</v>
          </cell>
          <cell r="J11">
            <v>885</v>
          </cell>
          <cell r="K11">
            <v>6454</v>
          </cell>
          <cell r="L11">
            <v>3743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669</v>
          </cell>
          <cell r="E13">
            <v>0</v>
          </cell>
          <cell r="F13">
            <v>1351</v>
          </cell>
          <cell r="G13">
            <v>2020</v>
          </cell>
          <cell r="H13">
            <v>676</v>
          </cell>
          <cell r="I13">
            <v>9.8800000000000008</v>
          </cell>
          <cell r="J13">
            <v>1128</v>
          </cell>
          <cell r="K13">
            <v>1988</v>
          </cell>
          <cell r="L13">
            <v>1232</v>
          </cell>
        </row>
        <row r="14">
          <cell r="C14">
            <v>2343</v>
          </cell>
          <cell r="D14">
            <v>0</v>
          </cell>
          <cell r="E14">
            <v>1146</v>
          </cell>
          <cell r="F14">
            <v>0</v>
          </cell>
          <cell r="G14">
            <v>3489</v>
          </cell>
          <cell r="H14">
            <v>2351</v>
          </cell>
          <cell r="I14">
            <v>27.99</v>
          </cell>
          <cell r="J14">
            <v>1492</v>
          </cell>
          <cell r="K14">
            <v>3303</v>
          </cell>
          <cell r="L14">
            <v>1916</v>
          </cell>
        </row>
        <row r="15">
          <cell r="C15">
            <v>0</v>
          </cell>
          <cell r="D15">
            <v>2864</v>
          </cell>
          <cell r="E15">
            <v>0</v>
          </cell>
          <cell r="F15">
            <v>2399</v>
          </cell>
          <cell r="G15">
            <v>5263</v>
          </cell>
          <cell r="H15">
            <v>2895</v>
          </cell>
          <cell r="I15">
            <v>45.44</v>
          </cell>
          <cell r="J15">
            <v>999</v>
          </cell>
          <cell r="K15">
            <v>5164</v>
          </cell>
          <cell r="L15">
            <v>2840</v>
          </cell>
        </row>
        <row r="16">
          <cell r="C16">
            <v>0</v>
          </cell>
          <cell r="D16">
            <v>947</v>
          </cell>
          <cell r="E16">
            <v>0</v>
          </cell>
          <cell r="F16">
            <v>1080</v>
          </cell>
          <cell r="G16">
            <v>2027</v>
          </cell>
          <cell r="H16">
            <v>947</v>
          </cell>
          <cell r="I16">
            <v>30.37</v>
          </cell>
          <cell r="J16">
            <v>825</v>
          </cell>
          <cell r="K16">
            <v>1856</v>
          </cell>
          <cell r="L16">
            <v>1076</v>
          </cell>
        </row>
        <row r="17">
          <cell r="C17">
            <v>0</v>
          </cell>
          <cell r="D17">
            <v>2732</v>
          </cell>
          <cell r="E17">
            <v>1162</v>
          </cell>
          <cell r="F17">
            <v>4539</v>
          </cell>
          <cell r="G17">
            <v>8433</v>
          </cell>
          <cell r="H17">
            <v>3904</v>
          </cell>
          <cell r="I17">
            <v>74.59</v>
          </cell>
          <cell r="J17">
            <v>1444</v>
          </cell>
          <cell r="K17">
            <v>5541</v>
          </cell>
          <cell r="L17">
            <v>3214</v>
          </cell>
        </row>
        <row r="18">
          <cell r="C18">
            <v>1665</v>
          </cell>
          <cell r="D18">
            <v>0</v>
          </cell>
          <cell r="E18">
            <v>2498</v>
          </cell>
          <cell r="F18">
            <v>2127</v>
          </cell>
          <cell r="G18">
            <v>6290</v>
          </cell>
          <cell r="H18">
            <v>4163</v>
          </cell>
          <cell r="I18">
            <v>26.78</v>
          </cell>
          <cell r="J18">
            <v>1407</v>
          </cell>
          <cell r="K18">
            <v>5410</v>
          </cell>
          <cell r="L18">
            <v>3138</v>
          </cell>
        </row>
        <row r="19">
          <cell r="C19">
            <v>0</v>
          </cell>
          <cell r="D19">
            <v>0</v>
          </cell>
          <cell r="E19">
            <v>400</v>
          </cell>
          <cell r="F19">
            <v>2854</v>
          </cell>
          <cell r="G19">
            <v>3254</v>
          </cell>
          <cell r="H19">
            <v>1826</v>
          </cell>
          <cell r="I19">
            <v>25.88</v>
          </cell>
          <cell r="J19">
            <v>1089</v>
          </cell>
          <cell r="K19">
            <v>2865</v>
          </cell>
          <cell r="L19">
            <v>1662</v>
          </cell>
        </row>
        <row r="20">
          <cell r="C20">
            <v>0</v>
          </cell>
          <cell r="D20">
            <v>489</v>
          </cell>
          <cell r="E20">
            <v>0</v>
          </cell>
          <cell r="F20">
            <v>730</v>
          </cell>
          <cell r="G20">
            <v>1219</v>
          </cell>
          <cell r="H20">
            <v>495</v>
          </cell>
          <cell r="I20">
            <v>10.25</v>
          </cell>
          <cell r="J20">
            <v>251</v>
          </cell>
          <cell r="K20">
            <v>914</v>
          </cell>
          <cell r="L20">
            <v>530</v>
          </cell>
        </row>
        <row r="21">
          <cell r="C21">
            <v>265</v>
          </cell>
          <cell r="D21">
            <v>3535</v>
          </cell>
          <cell r="E21">
            <v>2649</v>
          </cell>
          <cell r="F21">
            <v>6224</v>
          </cell>
          <cell r="G21">
            <v>12673</v>
          </cell>
          <cell r="H21">
            <v>3814</v>
          </cell>
          <cell r="I21">
            <v>98.42</v>
          </cell>
          <cell r="J21">
            <v>3372</v>
          </cell>
          <cell r="K21">
            <v>12151</v>
          </cell>
          <cell r="L21">
            <v>7351</v>
          </cell>
        </row>
        <row r="22">
          <cell r="C22">
            <v>0</v>
          </cell>
          <cell r="D22">
            <v>277</v>
          </cell>
          <cell r="E22">
            <v>0</v>
          </cell>
          <cell r="F22">
            <v>1368</v>
          </cell>
          <cell r="G22">
            <v>1645</v>
          </cell>
          <cell r="H22">
            <v>277</v>
          </cell>
          <cell r="I22">
            <v>23.45</v>
          </cell>
          <cell r="J22">
            <v>614</v>
          </cell>
          <cell r="K22">
            <v>1370</v>
          </cell>
          <cell r="L22">
            <v>849</v>
          </cell>
        </row>
        <row r="23">
          <cell r="C23">
            <v>462</v>
          </cell>
          <cell r="D23">
            <v>0</v>
          </cell>
          <cell r="E23">
            <v>1461</v>
          </cell>
          <cell r="F23">
            <v>0</v>
          </cell>
          <cell r="G23">
            <v>1923</v>
          </cell>
          <cell r="H23">
            <v>470</v>
          </cell>
          <cell r="I23">
            <v>24.94</v>
          </cell>
          <cell r="J23">
            <v>295</v>
          </cell>
          <cell r="K23">
            <v>919</v>
          </cell>
          <cell r="L23">
            <v>533</v>
          </cell>
        </row>
        <row r="24">
          <cell r="C24">
            <v>218</v>
          </cell>
          <cell r="D24">
            <v>0</v>
          </cell>
          <cell r="E24">
            <v>1076</v>
          </cell>
          <cell r="F24">
            <v>0</v>
          </cell>
          <cell r="G24">
            <v>1294</v>
          </cell>
          <cell r="H24">
            <v>883</v>
          </cell>
          <cell r="I24">
            <v>20.25</v>
          </cell>
          <cell r="J24">
            <v>511</v>
          </cell>
          <cell r="K24">
            <v>790</v>
          </cell>
          <cell r="L24">
            <v>458</v>
          </cell>
        </row>
        <row r="25">
          <cell r="C25">
            <v>0</v>
          </cell>
          <cell r="D25">
            <v>94</v>
          </cell>
          <cell r="E25">
            <v>0</v>
          </cell>
          <cell r="F25">
            <v>511</v>
          </cell>
          <cell r="G25">
            <v>605</v>
          </cell>
          <cell r="H25">
            <v>94</v>
          </cell>
          <cell r="I25">
            <v>11.67</v>
          </cell>
          <cell r="J25">
            <v>7</v>
          </cell>
          <cell r="K25">
            <v>603</v>
          </cell>
          <cell r="L25">
            <v>371</v>
          </cell>
        </row>
        <row r="26">
          <cell r="C26">
            <v>0</v>
          </cell>
          <cell r="D26">
            <v>1424</v>
          </cell>
          <cell r="E26">
            <v>0</v>
          </cell>
          <cell r="F26">
            <v>945</v>
          </cell>
          <cell r="G26">
            <v>2369</v>
          </cell>
          <cell r="H26">
            <v>1424</v>
          </cell>
          <cell r="I26">
            <v>27.09</v>
          </cell>
          <cell r="J26">
            <v>1141</v>
          </cell>
          <cell r="K26">
            <v>2247</v>
          </cell>
          <cell r="L26">
            <v>1472</v>
          </cell>
        </row>
        <row r="27">
          <cell r="C27">
            <v>300</v>
          </cell>
          <cell r="D27">
            <v>400</v>
          </cell>
          <cell r="E27">
            <v>5339</v>
          </cell>
          <cell r="F27">
            <v>1324</v>
          </cell>
          <cell r="G27">
            <v>7363</v>
          </cell>
          <cell r="H27">
            <v>803</v>
          </cell>
          <cell r="I27">
            <v>30.65</v>
          </cell>
          <cell r="J27">
            <v>1609</v>
          </cell>
          <cell r="K27">
            <v>5561</v>
          </cell>
          <cell r="L27">
            <v>3226</v>
          </cell>
        </row>
        <row r="28">
          <cell r="C28">
            <v>1464</v>
          </cell>
          <cell r="D28">
            <v>0</v>
          </cell>
          <cell r="E28">
            <v>1012</v>
          </cell>
          <cell r="F28">
            <v>0</v>
          </cell>
          <cell r="G28">
            <v>2476</v>
          </cell>
          <cell r="H28">
            <v>1465</v>
          </cell>
          <cell r="I28">
            <v>24.29</v>
          </cell>
          <cell r="J28">
            <v>853</v>
          </cell>
          <cell r="K28">
            <v>2269</v>
          </cell>
          <cell r="L28">
            <v>1316</v>
          </cell>
        </row>
        <row r="29">
          <cell r="C29">
            <v>0</v>
          </cell>
          <cell r="D29">
            <v>210</v>
          </cell>
          <cell r="E29">
            <v>0</v>
          </cell>
          <cell r="F29">
            <v>175</v>
          </cell>
          <cell r="G29">
            <v>385</v>
          </cell>
          <cell r="H29">
            <v>210</v>
          </cell>
          <cell r="I29">
            <v>3.33</v>
          </cell>
          <cell r="J29">
            <v>77</v>
          </cell>
          <cell r="K29">
            <v>375</v>
          </cell>
          <cell r="L29">
            <v>218</v>
          </cell>
        </row>
        <row r="30">
          <cell r="C30">
            <v>0</v>
          </cell>
          <cell r="D30">
            <v>809</v>
          </cell>
          <cell r="E30">
            <v>0</v>
          </cell>
          <cell r="F30">
            <v>31</v>
          </cell>
          <cell r="G30">
            <v>840</v>
          </cell>
          <cell r="H30">
            <v>813</v>
          </cell>
          <cell r="I30">
            <v>3.46</v>
          </cell>
          <cell r="J30">
            <v>63</v>
          </cell>
          <cell r="K30">
            <v>832</v>
          </cell>
          <cell r="L30">
            <v>483</v>
          </cell>
        </row>
        <row r="31">
          <cell r="C31">
            <v>0</v>
          </cell>
          <cell r="D31">
            <v>335</v>
          </cell>
          <cell r="E31">
            <v>0</v>
          </cell>
          <cell r="F31">
            <v>156</v>
          </cell>
          <cell r="G31">
            <v>491</v>
          </cell>
          <cell r="H31">
            <v>335</v>
          </cell>
          <cell r="I31">
            <v>11.75</v>
          </cell>
          <cell r="J31">
            <v>71</v>
          </cell>
          <cell r="K31">
            <v>474</v>
          </cell>
          <cell r="L31">
            <v>289</v>
          </cell>
        </row>
        <row r="32">
          <cell r="C32">
            <v>0</v>
          </cell>
          <cell r="D32">
            <v>2250</v>
          </cell>
          <cell r="E32">
            <v>0</v>
          </cell>
          <cell r="F32">
            <v>781</v>
          </cell>
          <cell r="G32">
            <v>3031</v>
          </cell>
          <cell r="H32">
            <v>2250</v>
          </cell>
          <cell r="I32">
            <v>37.200000000000003</v>
          </cell>
          <cell r="J32">
            <v>13</v>
          </cell>
          <cell r="K32">
            <v>2931</v>
          </cell>
          <cell r="L32">
            <v>1817</v>
          </cell>
        </row>
        <row r="33">
          <cell r="C33">
            <v>253</v>
          </cell>
          <cell r="D33">
            <v>0</v>
          </cell>
          <cell r="E33">
            <v>1255</v>
          </cell>
          <cell r="F33">
            <v>0</v>
          </cell>
          <cell r="G33">
            <v>1508</v>
          </cell>
          <cell r="H33">
            <v>844</v>
          </cell>
          <cell r="I33">
            <v>15.29</v>
          </cell>
          <cell r="J33">
            <v>174</v>
          </cell>
          <cell r="K33">
            <v>1293</v>
          </cell>
          <cell r="L33">
            <v>750</v>
          </cell>
        </row>
      </sheetData>
      <sheetData sheetId="24">
        <row r="4">
          <cell r="G4">
            <v>0</v>
          </cell>
        </row>
        <row r="5">
          <cell r="G5">
            <v>0</v>
          </cell>
        </row>
        <row r="6">
          <cell r="C6">
            <v>0</v>
          </cell>
          <cell r="D6">
            <v>2258</v>
          </cell>
          <cell r="F6">
            <v>12351</v>
          </cell>
          <cell r="G6">
            <v>14609</v>
          </cell>
          <cell r="H6">
            <v>12525</v>
          </cell>
          <cell r="J6">
            <v>4763</v>
          </cell>
          <cell r="K6">
            <v>12558</v>
          </cell>
          <cell r="L6">
            <v>7644</v>
          </cell>
        </row>
        <row r="7">
          <cell r="C7">
            <v>0</v>
          </cell>
          <cell r="D7">
            <v>93</v>
          </cell>
          <cell r="F7">
            <v>1711</v>
          </cell>
          <cell r="G7">
            <v>1804</v>
          </cell>
          <cell r="H7">
            <v>1151</v>
          </cell>
          <cell r="J7">
            <v>279</v>
          </cell>
          <cell r="K7">
            <v>1187</v>
          </cell>
          <cell r="L7">
            <v>649</v>
          </cell>
        </row>
        <row r="8">
          <cell r="C8">
            <v>0</v>
          </cell>
          <cell r="D8">
            <v>88</v>
          </cell>
          <cell r="F8">
            <v>1657</v>
          </cell>
          <cell r="G8">
            <v>1745</v>
          </cell>
          <cell r="H8">
            <v>1592</v>
          </cell>
          <cell r="J8">
            <v>166</v>
          </cell>
          <cell r="K8">
            <v>1555</v>
          </cell>
          <cell r="L8">
            <v>905</v>
          </cell>
        </row>
        <row r="9">
          <cell r="C9">
            <v>0</v>
          </cell>
          <cell r="D9">
            <v>52</v>
          </cell>
          <cell r="F9">
            <v>1904</v>
          </cell>
          <cell r="G9">
            <v>1956</v>
          </cell>
          <cell r="H9">
            <v>1608</v>
          </cell>
          <cell r="J9">
            <v>239</v>
          </cell>
          <cell r="K9">
            <v>1120</v>
          </cell>
          <cell r="L9">
            <v>604</v>
          </cell>
        </row>
        <row r="10">
          <cell r="C10">
            <v>0</v>
          </cell>
          <cell r="D10">
            <v>85</v>
          </cell>
          <cell r="F10">
            <v>547</v>
          </cell>
          <cell r="G10">
            <v>632</v>
          </cell>
          <cell r="H10">
            <v>376</v>
          </cell>
          <cell r="J10">
            <v>288</v>
          </cell>
          <cell r="K10">
            <v>484</v>
          </cell>
          <cell r="L10">
            <v>284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C14">
            <v>0</v>
          </cell>
          <cell r="D14">
            <v>102</v>
          </cell>
          <cell r="F14">
            <v>1099</v>
          </cell>
          <cell r="G14">
            <v>1201</v>
          </cell>
          <cell r="H14">
            <v>886</v>
          </cell>
          <cell r="J14">
            <v>422</v>
          </cell>
          <cell r="K14">
            <v>721</v>
          </cell>
          <cell r="L14">
            <v>492</v>
          </cell>
        </row>
        <row r="15">
          <cell r="C15">
            <v>0</v>
          </cell>
          <cell r="D15">
            <v>36</v>
          </cell>
          <cell r="F15">
            <v>1471</v>
          </cell>
          <cell r="G15">
            <v>1507</v>
          </cell>
          <cell r="H15">
            <v>731</v>
          </cell>
          <cell r="J15">
            <v>162</v>
          </cell>
          <cell r="K15">
            <v>897</v>
          </cell>
          <cell r="L15">
            <v>502</v>
          </cell>
        </row>
        <row r="16">
          <cell r="C16">
            <v>0</v>
          </cell>
          <cell r="D16">
            <v>372</v>
          </cell>
          <cell r="F16">
            <v>2413</v>
          </cell>
          <cell r="G16">
            <v>2785</v>
          </cell>
          <cell r="H16">
            <v>1405</v>
          </cell>
          <cell r="J16">
            <v>360</v>
          </cell>
          <cell r="K16">
            <v>1612</v>
          </cell>
          <cell r="L16">
            <v>1014</v>
          </cell>
        </row>
        <row r="17">
          <cell r="C17">
            <v>0</v>
          </cell>
          <cell r="D17">
            <v>302</v>
          </cell>
          <cell r="F17">
            <v>2192</v>
          </cell>
          <cell r="G17">
            <v>2494</v>
          </cell>
          <cell r="H17">
            <v>2134</v>
          </cell>
          <cell r="J17">
            <v>321</v>
          </cell>
          <cell r="K17">
            <v>1485</v>
          </cell>
          <cell r="L17">
            <v>1029</v>
          </cell>
        </row>
        <row r="18">
          <cell r="G18">
            <v>0</v>
          </cell>
        </row>
        <row r="19">
          <cell r="C19">
            <v>0</v>
          </cell>
          <cell r="D19">
            <v>222</v>
          </cell>
          <cell r="F19">
            <v>1599</v>
          </cell>
          <cell r="G19">
            <v>1821</v>
          </cell>
          <cell r="H19">
            <v>924</v>
          </cell>
          <cell r="J19">
            <v>352</v>
          </cell>
          <cell r="K19">
            <v>1013</v>
          </cell>
          <cell r="L19">
            <v>676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C23">
            <v>0</v>
          </cell>
          <cell r="D23">
            <v>314</v>
          </cell>
          <cell r="F23">
            <v>1278</v>
          </cell>
          <cell r="G23">
            <v>1592</v>
          </cell>
          <cell r="H23">
            <v>984</v>
          </cell>
          <cell r="J23">
            <v>259</v>
          </cell>
          <cell r="K23">
            <v>1300</v>
          </cell>
          <cell r="L23">
            <v>804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C26">
            <v>0</v>
          </cell>
          <cell r="D26">
            <v>121</v>
          </cell>
          <cell r="F26">
            <v>1991</v>
          </cell>
          <cell r="G26">
            <v>2112</v>
          </cell>
          <cell r="H26">
            <v>1214</v>
          </cell>
          <cell r="J26">
            <v>159</v>
          </cell>
          <cell r="K26">
            <v>1089</v>
          </cell>
          <cell r="L26">
            <v>712</v>
          </cell>
        </row>
        <row r="27">
          <cell r="C27">
            <v>0</v>
          </cell>
          <cell r="D27">
            <v>436</v>
          </cell>
          <cell r="F27">
            <v>1283</v>
          </cell>
          <cell r="G27">
            <v>1719</v>
          </cell>
          <cell r="H27">
            <v>1582</v>
          </cell>
          <cell r="J27">
            <v>321</v>
          </cell>
          <cell r="K27">
            <v>947</v>
          </cell>
          <cell r="L27">
            <v>661</v>
          </cell>
        </row>
        <row r="28">
          <cell r="C28">
            <v>0</v>
          </cell>
          <cell r="D28">
            <v>152</v>
          </cell>
          <cell r="F28">
            <v>662</v>
          </cell>
          <cell r="G28">
            <v>814</v>
          </cell>
          <cell r="H28">
            <v>872</v>
          </cell>
          <cell r="J28">
            <v>211</v>
          </cell>
          <cell r="K28">
            <v>792</v>
          </cell>
          <cell r="L28">
            <v>444</v>
          </cell>
        </row>
        <row r="29">
          <cell r="C29">
            <v>0</v>
          </cell>
          <cell r="D29">
            <v>206</v>
          </cell>
          <cell r="F29">
            <v>1005</v>
          </cell>
          <cell r="G29">
            <v>1211</v>
          </cell>
          <cell r="H29">
            <v>521</v>
          </cell>
          <cell r="J29">
            <v>135</v>
          </cell>
          <cell r="K29">
            <v>665</v>
          </cell>
          <cell r="L29">
            <v>292</v>
          </cell>
        </row>
        <row r="30">
          <cell r="C30">
            <v>0</v>
          </cell>
          <cell r="D30">
            <v>38</v>
          </cell>
          <cell r="F30">
            <v>915</v>
          </cell>
          <cell r="G30">
            <v>953</v>
          </cell>
          <cell r="H30">
            <v>498</v>
          </cell>
          <cell r="J30">
            <v>69</v>
          </cell>
          <cell r="K30">
            <v>665</v>
          </cell>
          <cell r="L30">
            <v>314</v>
          </cell>
        </row>
        <row r="31">
          <cell r="C31">
            <v>0</v>
          </cell>
          <cell r="D31">
            <v>124</v>
          </cell>
          <cell r="F31">
            <v>641</v>
          </cell>
          <cell r="G31">
            <v>765</v>
          </cell>
          <cell r="H31">
            <v>318</v>
          </cell>
          <cell r="J31">
            <v>102</v>
          </cell>
          <cell r="K31">
            <v>502</v>
          </cell>
          <cell r="L31">
            <v>337</v>
          </cell>
        </row>
        <row r="32">
          <cell r="C32">
            <v>0</v>
          </cell>
          <cell r="D32">
            <v>156</v>
          </cell>
          <cell r="F32">
            <v>538</v>
          </cell>
          <cell r="G32">
            <v>694</v>
          </cell>
          <cell r="H32">
            <v>615</v>
          </cell>
          <cell r="J32">
            <v>41</v>
          </cell>
          <cell r="K32">
            <v>482</v>
          </cell>
          <cell r="L32">
            <v>260</v>
          </cell>
        </row>
        <row r="33">
          <cell r="G33">
            <v>0</v>
          </cell>
        </row>
      </sheetData>
      <sheetData sheetId="25">
        <row r="4">
          <cell r="C4">
            <v>1478</v>
          </cell>
          <cell r="D4">
            <v>0</v>
          </cell>
          <cell r="E4">
            <v>726</v>
          </cell>
          <cell r="F4">
            <v>0</v>
          </cell>
          <cell r="G4">
            <v>2204</v>
          </cell>
          <cell r="H4">
            <v>705</v>
          </cell>
          <cell r="I4">
            <v>13.99</v>
          </cell>
          <cell r="J4">
            <v>483</v>
          </cell>
          <cell r="K4">
            <v>1452</v>
          </cell>
          <cell r="L4">
            <v>1250</v>
          </cell>
        </row>
        <row r="5">
          <cell r="C5">
            <v>4580</v>
          </cell>
          <cell r="D5">
            <v>0</v>
          </cell>
          <cell r="E5">
            <v>1642</v>
          </cell>
          <cell r="F5">
            <v>0</v>
          </cell>
          <cell r="G5">
            <v>6222</v>
          </cell>
          <cell r="H5">
            <v>1435</v>
          </cell>
          <cell r="I5">
            <v>31.689999999999998</v>
          </cell>
          <cell r="J5">
            <v>2270</v>
          </cell>
          <cell r="K5">
            <v>4562</v>
          </cell>
          <cell r="L5">
            <v>3750</v>
          </cell>
        </row>
        <row r="6">
          <cell r="C6">
            <v>1856</v>
          </cell>
          <cell r="D6">
            <v>11032</v>
          </cell>
          <cell r="E6">
            <v>751</v>
          </cell>
          <cell r="F6">
            <v>5036</v>
          </cell>
          <cell r="G6">
            <v>18675</v>
          </cell>
          <cell r="H6">
            <v>5038</v>
          </cell>
          <cell r="I6">
            <v>101.87</v>
          </cell>
          <cell r="J6">
            <v>6549</v>
          </cell>
          <cell r="K6">
            <v>12699</v>
          </cell>
          <cell r="L6">
            <v>10560</v>
          </cell>
        </row>
        <row r="7">
          <cell r="C7">
            <v>1568</v>
          </cell>
          <cell r="D7">
            <v>1272</v>
          </cell>
          <cell r="E7">
            <v>985</v>
          </cell>
          <cell r="F7">
            <v>1055</v>
          </cell>
          <cell r="G7">
            <v>4880</v>
          </cell>
          <cell r="H7">
            <v>1980</v>
          </cell>
          <cell r="I7">
            <v>15.84</v>
          </cell>
          <cell r="J7">
            <v>1353</v>
          </cell>
          <cell r="K7">
            <v>2829</v>
          </cell>
          <cell r="L7">
            <v>1720</v>
          </cell>
        </row>
        <row r="8">
          <cell r="C8">
            <v>759</v>
          </cell>
          <cell r="D8">
            <v>1072</v>
          </cell>
          <cell r="E8">
            <v>381</v>
          </cell>
          <cell r="F8">
            <v>791</v>
          </cell>
          <cell r="G8">
            <v>3003</v>
          </cell>
          <cell r="H8">
            <v>1060</v>
          </cell>
          <cell r="I8">
            <v>10.68</v>
          </cell>
          <cell r="J8">
            <v>939</v>
          </cell>
          <cell r="K8">
            <v>1812</v>
          </cell>
          <cell r="L8">
            <v>1250</v>
          </cell>
        </row>
        <row r="9">
          <cell r="C9">
            <v>0</v>
          </cell>
          <cell r="D9">
            <v>570</v>
          </cell>
          <cell r="E9">
            <v>0</v>
          </cell>
          <cell r="F9">
            <v>462</v>
          </cell>
          <cell r="G9">
            <v>1032</v>
          </cell>
          <cell r="H9">
            <v>297</v>
          </cell>
          <cell r="I9">
            <v>2.14</v>
          </cell>
          <cell r="J9">
            <v>272</v>
          </cell>
          <cell r="K9">
            <v>537</v>
          </cell>
          <cell r="L9">
            <v>257</v>
          </cell>
        </row>
        <row r="10">
          <cell r="C10">
            <v>0</v>
          </cell>
          <cell r="D10">
            <v>723</v>
          </cell>
          <cell r="F10">
            <v>408</v>
          </cell>
          <cell r="G10">
            <v>1131</v>
          </cell>
          <cell r="H10">
            <v>342</v>
          </cell>
          <cell r="I10">
            <v>3.33</v>
          </cell>
          <cell r="J10">
            <v>534</v>
          </cell>
          <cell r="K10">
            <v>657</v>
          </cell>
          <cell r="L10">
            <v>343</v>
          </cell>
        </row>
        <row r="11">
          <cell r="C11">
            <v>1057</v>
          </cell>
          <cell r="D11">
            <v>0</v>
          </cell>
          <cell r="E11">
            <v>528</v>
          </cell>
          <cell r="F11">
            <v>0</v>
          </cell>
          <cell r="G11">
            <v>1585</v>
          </cell>
          <cell r="H11">
            <v>526</v>
          </cell>
          <cell r="I11">
            <v>4.0599999999999996</v>
          </cell>
          <cell r="J11">
            <v>514</v>
          </cell>
          <cell r="K11">
            <v>1036</v>
          </cell>
          <cell r="L11">
            <v>520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7</v>
          </cell>
          <cell r="G12">
            <v>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1159</v>
          </cell>
          <cell r="E13">
            <v>0</v>
          </cell>
          <cell r="F13">
            <v>807</v>
          </cell>
          <cell r="G13">
            <v>1966</v>
          </cell>
          <cell r="H13">
            <v>697</v>
          </cell>
          <cell r="I13">
            <v>7.08</v>
          </cell>
          <cell r="J13">
            <v>480</v>
          </cell>
          <cell r="K13">
            <v>1154</v>
          </cell>
          <cell r="L13">
            <v>672</v>
          </cell>
        </row>
        <row r="14">
          <cell r="C14">
            <v>0</v>
          </cell>
          <cell r="D14">
            <v>402</v>
          </cell>
          <cell r="E14">
            <v>0</v>
          </cell>
          <cell r="F14">
            <v>221</v>
          </cell>
          <cell r="G14">
            <v>623</v>
          </cell>
          <cell r="H14">
            <v>219</v>
          </cell>
          <cell r="I14">
            <v>0.92</v>
          </cell>
          <cell r="J14">
            <v>241</v>
          </cell>
          <cell r="K14">
            <v>358</v>
          </cell>
          <cell r="L14">
            <v>175</v>
          </cell>
        </row>
        <row r="15">
          <cell r="C15">
            <v>0</v>
          </cell>
          <cell r="D15">
            <v>1906</v>
          </cell>
          <cell r="E15">
            <v>0</v>
          </cell>
          <cell r="F15">
            <v>536</v>
          </cell>
          <cell r="G15">
            <v>2442</v>
          </cell>
          <cell r="H15">
            <v>534</v>
          </cell>
          <cell r="I15">
            <v>2.78</v>
          </cell>
          <cell r="J15">
            <v>1567</v>
          </cell>
          <cell r="K15">
            <v>1895</v>
          </cell>
          <cell r="L15">
            <v>1620</v>
          </cell>
        </row>
        <row r="16">
          <cell r="C16">
            <v>0</v>
          </cell>
          <cell r="D16">
            <v>2123</v>
          </cell>
          <cell r="E16">
            <v>0</v>
          </cell>
          <cell r="F16">
            <v>840</v>
          </cell>
          <cell r="G16">
            <v>2963</v>
          </cell>
          <cell r="H16">
            <v>821</v>
          </cell>
          <cell r="I16">
            <v>13.29</v>
          </cell>
          <cell r="J16">
            <v>1150</v>
          </cell>
          <cell r="K16">
            <v>2112</v>
          </cell>
          <cell r="L16">
            <v>1011</v>
          </cell>
        </row>
        <row r="17">
          <cell r="C17">
            <v>1411</v>
          </cell>
          <cell r="D17">
            <v>2456</v>
          </cell>
          <cell r="E17">
            <v>1001</v>
          </cell>
          <cell r="F17">
            <v>1481</v>
          </cell>
          <cell r="G17">
            <v>6349</v>
          </cell>
          <cell r="H17">
            <v>2285</v>
          </cell>
          <cell r="I17">
            <v>21.18</v>
          </cell>
          <cell r="J17">
            <v>1892</v>
          </cell>
          <cell r="K17">
            <v>3453</v>
          </cell>
          <cell r="L17">
            <v>2520</v>
          </cell>
        </row>
        <row r="18">
          <cell r="C18">
            <v>0</v>
          </cell>
          <cell r="D18">
            <v>831</v>
          </cell>
          <cell r="E18">
            <v>0</v>
          </cell>
          <cell r="F18">
            <v>438</v>
          </cell>
          <cell r="G18">
            <v>1269</v>
          </cell>
          <cell r="H18">
            <v>395</v>
          </cell>
          <cell r="I18">
            <v>3.14</v>
          </cell>
          <cell r="J18">
            <v>583</v>
          </cell>
          <cell r="K18">
            <v>778</v>
          </cell>
          <cell r="L18">
            <v>457</v>
          </cell>
        </row>
        <row r="19">
          <cell r="C19">
            <v>0</v>
          </cell>
          <cell r="D19">
            <v>732</v>
          </cell>
          <cell r="E19">
            <v>0</v>
          </cell>
          <cell r="F19">
            <v>375</v>
          </cell>
          <cell r="G19">
            <v>1107</v>
          </cell>
          <cell r="H19">
            <v>352</v>
          </cell>
          <cell r="I19">
            <v>1.89</v>
          </cell>
          <cell r="J19">
            <v>460</v>
          </cell>
          <cell r="K19">
            <v>731</v>
          </cell>
          <cell r="L19">
            <v>528</v>
          </cell>
        </row>
        <row r="20">
          <cell r="C20">
            <v>0</v>
          </cell>
          <cell r="D20">
            <v>565</v>
          </cell>
          <cell r="E20">
            <v>0</v>
          </cell>
          <cell r="F20">
            <v>195</v>
          </cell>
          <cell r="G20">
            <v>760</v>
          </cell>
          <cell r="H20">
            <v>195</v>
          </cell>
          <cell r="I20">
            <v>1.06</v>
          </cell>
          <cell r="J20">
            <v>462</v>
          </cell>
          <cell r="K20">
            <v>563</v>
          </cell>
          <cell r="L20">
            <v>267</v>
          </cell>
        </row>
        <row r="21">
          <cell r="C21">
            <v>388</v>
          </cell>
          <cell r="D21">
            <v>0</v>
          </cell>
          <cell r="E21">
            <v>139</v>
          </cell>
          <cell r="F21">
            <v>0</v>
          </cell>
          <cell r="G21">
            <v>527</v>
          </cell>
          <cell r="H21">
            <v>132</v>
          </cell>
          <cell r="I21">
            <v>2.86</v>
          </cell>
          <cell r="J21">
            <v>315</v>
          </cell>
          <cell r="K21">
            <v>387</v>
          </cell>
          <cell r="L21">
            <v>179</v>
          </cell>
        </row>
        <row r="22">
          <cell r="C22">
            <v>872</v>
          </cell>
          <cell r="D22">
            <v>0</v>
          </cell>
          <cell r="E22">
            <v>87</v>
          </cell>
          <cell r="F22">
            <v>0</v>
          </cell>
          <cell r="G22">
            <v>959</v>
          </cell>
          <cell r="H22">
            <v>86</v>
          </cell>
          <cell r="I22">
            <v>2.77</v>
          </cell>
          <cell r="J22">
            <v>534</v>
          </cell>
          <cell r="K22">
            <v>872</v>
          </cell>
          <cell r="L22">
            <v>523</v>
          </cell>
        </row>
        <row r="23">
          <cell r="C23">
            <v>734</v>
          </cell>
          <cell r="D23">
            <v>0</v>
          </cell>
          <cell r="E23">
            <v>598</v>
          </cell>
          <cell r="F23">
            <v>0</v>
          </cell>
          <cell r="G23">
            <v>1332</v>
          </cell>
          <cell r="H23">
            <v>570</v>
          </cell>
          <cell r="I23">
            <v>3.31</v>
          </cell>
          <cell r="J23">
            <v>428</v>
          </cell>
          <cell r="K23">
            <v>704</v>
          </cell>
          <cell r="L23">
            <v>520</v>
          </cell>
        </row>
        <row r="24">
          <cell r="C24">
            <v>997</v>
          </cell>
          <cell r="D24">
            <v>683</v>
          </cell>
          <cell r="E24">
            <v>569</v>
          </cell>
          <cell r="F24">
            <v>591</v>
          </cell>
          <cell r="G24">
            <v>2840</v>
          </cell>
          <cell r="H24">
            <v>1116</v>
          </cell>
          <cell r="I24">
            <v>5.16</v>
          </cell>
          <cell r="J24">
            <v>908</v>
          </cell>
          <cell r="K24">
            <v>1676</v>
          </cell>
          <cell r="L24">
            <v>975</v>
          </cell>
        </row>
        <row r="25">
          <cell r="C25">
            <v>0</v>
          </cell>
          <cell r="D25">
            <v>366</v>
          </cell>
          <cell r="E25">
            <v>0</v>
          </cell>
          <cell r="F25">
            <v>226</v>
          </cell>
          <cell r="G25">
            <v>592</v>
          </cell>
          <cell r="H25">
            <v>226</v>
          </cell>
          <cell r="I25">
            <v>2.11</v>
          </cell>
          <cell r="J25">
            <v>247</v>
          </cell>
          <cell r="K25">
            <v>363</v>
          </cell>
          <cell r="L25">
            <v>175</v>
          </cell>
        </row>
        <row r="26">
          <cell r="C26">
            <v>0</v>
          </cell>
          <cell r="D26">
            <v>2084</v>
          </cell>
          <cell r="E26">
            <v>0</v>
          </cell>
          <cell r="F26">
            <v>1424</v>
          </cell>
          <cell r="G26">
            <v>3508</v>
          </cell>
          <cell r="H26">
            <v>1411</v>
          </cell>
          <cell r="I26">
            <v>2.62</v>
          </cell>
          <cell r="J26">
            <v>1754</v>
          </cell>
          <cell r="K26">
            <v>2063</v>
          </cell>
          <cell r="L26">
            <v>1750</v>
          </cell>
        </row>
        <row r="27">
          <cell r="C27">
            <v>0</v>
          </cell>
          <cell r="D27">
            <v>835</v>
          </cell>
          <cell r="E27">
            <v>0</v>
          </cell>
          <cell r="F27">
            <v>608</v>
          </cell>
          <cell r="G27">
            <v>1443</v>
          </cell>
          <cell r="H27">
            <v>579</v>
          </cell>
          <cell r="I27">
            <v>3.43</v>
          </cell>
          <cell r="J27">
            <v>364</v>
          </cell>
          <cell r="K27">
            <v>833</v>
          </cell>
          <cell r="L27">
            <v>523</v>
          </cell>
        </row>
        <row r="28">
          <cell r="C28">
            <v>574</v>
          </cell>
          <cell r="D28">
            <v>0</v>
          </cell>
          <cell r="E28">
            <v>210</v>
          </cell>
          <cell r="F28">
            <v>0</v>
          </cell>
          <cell r="G28">
            <v>784</v>
          </cell>
          <cell r="H28">
            <v>176</v>
          </cell>
          <cell r="I28">
            <v>6.33</v>
          </cell>
          <cell r="J28">
            <v>220</v>
          </cell>
          <cell r="K28">
            <v>570</v>
          </cell>
          <cell r="L28">
            <v>275</v>
          </cell>
        </row>
        <row r="29">
          <cell r="C29">
            <v>0</v>
          </cell>
          <cell r="D29">
            <v>630</v>
          </cell>
          <cell r="E29">
            <v>0</v>
          </cell>
          <cell r="F29">
            <v>95</v>
          </cell>
          <cell r="G29">
            <v>725</v>
          </cell>
          <cell r="H29">
            <v>95</v>
          </cell>
          <cell r="I29">
            <v>3.03</v>
          </cell>
          <cell r="J29">
            <v>470</v>
          </cell>
          <cell r="K29">
            <v>628</v>
          </cell>
          <cell r="L29">
            <v>356</v>
          </cell>
        </row>
        <row r="30">
          <cell r="C30">
            <v>810</v>
          </cell>
          <cell r="D30">
            <v>794</v>
          </cell>
          <cell r="E30">
            <v>644</v>
          </cell>
          <cell r="F30">
            <v>650</v>
          </cell>
          <cell r="G30">
            <v>2898</v>
          </cell>
          <cell r="H30">
            <v>1283</v>
          </cell>
          <cell r="I30">
            <v>6.73</v>
          </cell>
          <cell r="J30">
            <v>984</v>
          </cell>
          <cell r="K30">
            <v>1589</v>
          </cell>
          <cell r="L30">
            <v>1201</v>
          </cell>
        </row>
        <row r="31">
          <cell r="C31">
            <v>821</v>
          </cell>
          <cell r="D31">
            <v>377</v>
          </cell>
          <cell r="E31">
            <v>172</v>
          </cell>
          <cell r="F31">
            <v>158</v>
          </cell>
          <cell r="G31">
            <v>1528</v>
          </cell>
          <cell r="H31">
            <v>328</v>
          </cell>
          <cell r="I31">
            <v>4.0999999999999996</v>
          </cell>
          <cell r="J31">
            <v>716</v>
          </cell>
          <cell r="K31">
            <v>1195</v>
          </cell>
          <cell r="L31">
            <v>752</v>
          </cell>
        </row>
        <row r="32">
          <cell r="C32">
            <v>1538</v>
          </cell>
          <cell r="D32">
            <v>0</v>
          </cell>
          <cell r="E32">
            <v>1219</v>
          </cell>
          <cell r="F32">
            <v>0</v>
          </cell>
          <cell r="G32">
            <v>2757</v>
          </cell>
          <cell r="H32">
            <v>1216</v>
          </cell>
          <cell r="I32">
            <v>4.71</v>
          </cell>
          <cell r="J32">
            <v>918</v>
          </cell>
          <cell r="K32">
            <v>1516</v>
          </cell>
          <cell r="L32">
            <v>1232</v>
          </cell>
        </row>
        <row r="33">
          <cell r="C33">
            <v>302</v>
          </cell>
          <cell r="D33">
            <v>0</v>
          </cell>
          <cell r="E33">
            <v>117</v>
          </cell>
          <cell r="F33">
            <v>0</v>
          </cell>
          <cell r="G33">
            <v>419</v>
          </cell>
          <cell r="H33">
            <v>117</v>
          </cell>
          <cell r="I33">
            <v>0.99</v>
          </cell>
          <cell r="J33">
            <v>44</v>
          </cell>
          <cell r="K33">
            <v>298</v>
          </cell>
          <cell r="L33">
            <v>157</v>
          </cell>
        </row>
      </sheetData>
      <sheetData sheetId="26">
        <row r="4">
          <cell r="G4">
            <v>0</v>
          </cell>
        </row>
        <row r="5">
          <cell r="G5">
            <v>0</v>
          </cell>
        </row>
        <row r="6">
          <cell r="C6">
            <v>0</v>
          </cell>
          <cell r="D6">
            <v>782</v>
          </cell>
          <cell r="E6">
            <v>0</v>
          </cell>
          <cell r="F6">
            <v>1295</v>
          </cell>
          <cell r="G6">
            <v>2077</v>
          </cell>
          <cell r="H6">
            <v>782</v>
          </cell>
          <cell r="I6">
            <v>15.53</v>
          </cell>
          <cell r="J6">
            <v>215</v>
          </cell>
          <cell r="K6">
            <v>2012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7">
        <row r="4">
          <cell r="E4">
            <v>1118</v>
          </cell>
          <cell r="F4">
            <v>2226</v>
          </cell>
          <cell r="G4">
            <v>3344</v>
          </cell>
          <cell r="H4">
            <v>1490</v>
          </cell>
          <cell r="I4">
            <v>39.594766200000002</v>
          </cell>
          <cell r="J4">
            <v>1171</v>
          </cell>
          <cell r="K4">
            <v>412</v>
          </cell>
          <cell r="L4">
            <v>412</v>
          </cell>
        </row>
        <row r="5">
          <cell r="E5">
            <v>668</v>
          </cell>
          <cell r="F5">
            <v>1925</v>
          </cell>
          <cell r="G5">
            <v>2593</v>
          </cell>
          <cell r="H5">
            <v>1539</v>
          </cell>
          <cell r="I5">
            <v>65.744214299999996</v>
          </cell>
          <cell r="J5">
            <v>818</v>
          </cell>
          <cell r="K5">
            <v>393</v>
          </cell>
          <cell r="L5">
            <v>393</v>
          </cell>
        </row>
        <row r="6">
          <cell r="E6">
            <v>46</v>
          </cell>
          <cell r="F6">
            <v>11087</v>
          </cell>
          <cell r="G6">
            <v>11133</v>
          </cell>
          <cell r="H6">
            <v>4002</v>
          </cell>
          <cell r="I6">
            <v>250.9001226</v>
          </cell>
          <cell r="J6">
            <v>3318</v>
          </cell>
          <cell r="K6">
            <v>2698</v>
          </cell>
          <cell r="L6">
            <v>2698</v>
          </cell>
        </row>
        <row r="7">
          <cell r="E7">
            <v>241</v>
          </cell>
          <cell r="F7">
            <v>3678</v>
          </cell>
          <cell r="G7">
            <v>3919</v>
          </cell>
          <cell r="H7">
            <v>930</v>
          </cell>
          <cell r="I7">
            <v>93.12491</v>
          </cell>
          <cell r="J7">
            <v>1115</v>
          </cell>
          <cell r="K7">
            <v>727</v>
          </cell>
          <cell r="L7">
            <v>727</v>
          </cell>
        </row>
        <row r="8">
          <cell r="E8">
            <v>2</v>
          </cell>
          <cell r="F8">
            <v>3242</v>
          </cell>
          <cell r="G8">
            <v>3244</v>
          </cell>
          <cell r="H8">
            <v>760</v>
          </cell>
          <cell r="I8">
            <v>38.956358100000003</v>
          </cell>
          <cell r="J8">
            <v>1134</v>
          </cell>
          <cell r="K8">
            <v>552</v>
          </cell>
          <cell r="L8">
            <v>552</v>
          </cell>
        </row>
        <row r="9">
          <cell r="E9">
            <v>0</v>
          </cell>
          <cell r="F9">
            <v>4559</v>
          </cell>
          <cell r="G9">
            <v>4559</v>
          </cell>
          <cell r="H9">
            <v>937</v>
          </cell>
          <cell r="I9">
            <v>64.193985399999988</v>
          </cell>
          <cell r="J9">
            <v>1943</v>
          </cell>
          <cell r="K9">
            <v>212</v>
          </cell>
          <cell r="L9">
            <v>212</v>
          </cell>
        </row>
        <row r="10">
          <cell r="E10">
            <v>0</v>
          </cell>
          <cell r="F10">
            <v>4747</v>
          </cell>
          <cell r="G10">
            <v>4747</v>
          </cell>
          <cell r="H10">
            <v>618</v>
          </cell>
          <cell r="I10">
            <v>73.558990600000001</v>
          </cell>
          <cell r="J10">
            <v>1997</v>
          </cell>
          <cell r="K10">
            <v>196</v>
          </cell>
          <cell r="L10">
            <v>196</v>
          </cell>
        </row>
        <row r="11">
          <cell r="E11">
            <v>0</v>
          </cell>
          <cell r="F11">
            <v>1923</v>
          </cell>
          <cell r="G11">
            <v>1923</v>
          </cell>
          <cell r="H11">
            <v>678</v>
          </cell>
          <cell r="I11">
            <v>11.962046699999998</v>
          </cell>
          <cell r="J11">
            <v>454</v>
          </cell>
          <cell r="K11">
            <v>25</v>
          </cell>
          <cell r="L11">
            <v>25</v>
          </cell>
        </row>
        <row r="12">
          <cell r="E12">
            <v>174</v>
          </cell>
          <cell r="F12">
            <v>234</v>
          </cell>
          <cell r="G12">
            <v>408</v>
          </cell>
          <cell r="H12">
            <v>226</v>
          </cell>
          <cell r="I12">
            <v>14.736217899999998</v>
          </cell>
          <cell r="J12">
            <v>70</v>
          </cell>
          <cell r="K12">
            <v>71</v>
          </cell>
          <cell r="L12">
            <v>71</v>
          </cell>
        </row>
        <row r="13">
          <cell r="E13">
            <v>2894</v>
          </cell>
          <cell r="F13">
            <v>1269</v>
          </cell>
          <cell r="G13">
            <v>4163</v>
          </cell>
          <cell r="H13">
            <v>1346</v>
          </cell>
          <cell r="I13">
            <v>106.6856911</v>
          </cell>
          <cell r="J13">
            <v>794</v>
          </cell>
          <cell r="K13">
            <v>428</v>
          </cell>
          <cell r="L13">
            <v>428</v>
          </cell>
        </row>
        <row r="14">
          <cell r="E14">
            <v>341</v>
          </cell>
          <cell r="F14">
            <v>2909</v>
          </cell>
          <cell r="G14">
            <v>3250</v>
          </cell>
          <cell r="H14">
            <v>1351</v>
          </cell>
          <cell r="I14">
            <v>41.684727799999997</v>
          </cell>
          <cell r="J14">
            <v>1346</v>
          </cell>
          <cell r="K14">
            <v>474</v>
          </cell>
          <cell r="L14">
            <v>474</v>
          </cell>
        </row>
        <row r="15">
          <cell r="E15">
            <v>1684</v>
          </cell>
          <cell r="F15">
            <v>2478</v>
          </cell>
          <cell r="G15">
            <v>4162</v>
          </cell>
          <cell r="H15">
            <v>1671</v>
          </cell>
          <cell r="I15">
            <v>112.21369279999999</v>
          </cell>
          <cell r="J15">
            <v>680</v>
          </cell>
          <cell r="K15">
            <v>639</v>
          </cell>
          <cell r="L15">
            <v>639</v>
          </cell>
        </row>
        <row r="16">
          <cell r="E16">
            <v>6686</v>
          </cell>
          <cell r="F16">
            <v>3817</v>
          </cell>
          <cell r="G16">
            <v>10503</v>
          </cell>
          <cell r="H16">
            <v>2031</v>
          </cell>
          <cell r="I16">
            <v>104.50207650000002</v>
          </cell>
          <cell r="J16">
            <v>2608</v>
          </cell>
          <cell r="K16">
            <v>979</v>
          </cell>
          <cell r="L16">
            <v>979</v>
          </cell>
        </row>
        <row r="17">
          <cell r="E17">
            <v>378</v>
          </cell>
          <cell r="F17">
            <v>3809</v>
          </cell>
          <cell r="G17">
            <v>4187</v>
          </cell>
          <cell r="H17">
            <v>2767</v>
          </cell>
          <cell r="I17">
            <v>77.204627200000004</v>
          </cell>
          <cell r="J17">
            <v>845</v>
          </cell>
          <cell r="K17">
            <v>472</v>
          </cell>
          <cell r="L17">
            <v>472</v>
          </cell>
        </row>
        <row r="18">
          <cell r="E18">
            <v>184</v>
          </cell>
          <cell r="F18">
            <v>1142</v>
          </cell>
          <cell r="G18">
            <v>1326</v>
          </cell>
          <cell r="H18">
            <v>1041</v>
          </cell>
          <cell r="I18">
            <v>25.687919500000003</v>
          </cell>
          <cell r="J18">
            <v>371</v>
          </cell>
          <cell r="K18">
            <v>362</v>
          </cell>
          <cell r="L18">
            <v>362</v>
          </cell>
        </row>
        <row r="19">
          <cell r="E19">
            <v>0</v>
          </cell>
          <cell r="F19">
            <v>1005</v>
          </cell>
          <cell r="G19">
            <v>1005</v>
          </cell>
          <cell r="H19">
            <v>731</v>
          </cell>
          <cell r="I19">
            <v>24.971617699999996</v>
          </cell>
          <cell r="J19">
            <v>34</v>
          </cell>
          <cell r="K19">
            <v>16</v>
          </cell>
          <cell r="L19">
            <v>16</v>
          </cell>
        </row>
        <row r="20">
          <cell r="E20">
            <v>2690</v>
          </cell>
          <cell r="F20">
            <v>2689</v>
          </cell>
          <cell r="G20">
            <v>5379</v>
          </cell>
          <cell r="H20">
            <v>1964</v>
          </cell>
          <cell r="I20">
            <v>114.59800250000001</v>
          </cell>
          <cell r="J20">
            <v>1038</v>
          </cell>
          <cell r="K20">
            <v>1152</v>
          </cell>
          <cell r="L20">
            <v>1152</v>
          </cell>
        </row>
        <row r="21">
          <cell r="E21">
            <v>621</v>
          </cell>
          <cell r="F21">
            <v>3449</v>
          </cell>
          <cell r="G21">
            <v>4070</v>
          </cell>
          <cell r="H21">
            <v>1326</v>
          </cell>
          <cell r="I21">
            <v>56.868931800000006</v>
          </cell>
          <cell r="J21">
            <v>705</v>
          </cell>
          <cell r="K21">
            <v>642</v>
          </cell>
          <cell r="L21">
            <v>642</v>
          </cell>
        </row>
        <row r="22">
          <cell r="E22">
            <v>1506</v>
          </cell>
          <cell r="F22">
            <v>390</v>
          </cell>
          <cell r="G22">
            <v>1896</v>
          </cell>
          <cell r="H22">
            <v>755</v>
          </cell>
          <cell r="I22">
            <v>36.915191400000005</v>
          </cell>
          <cell r="J22">
            <v>378</v>
          </cell>
          <cell r="K22">
            <v>350</v>
          </cell>
          <cell r="L22">
            <v>350</v>
          </cell>
        </row>
        <row r="23">
          <cell r="E23">
            <v>0</v>
          </cell>
          <cell r="F23">
            <v>3107</v>
          </cell>
          <cell r="G23">
            <v>3107</v>
          </cell>
          <cell r="H23">
            <v>1582</v>
          </cell>
          <cell r="I23">
            <v>52.657997700000003</v>
          </cell>
          <cell r="J23">
            <v>430</v>
          </cell>
          <cell r="K23">
            <v>642</v>
          </cell>
          <cell r="L23">
            <v>642</v>
          </cell>
        </row>
        <row r="24">
          <cell r="E24">
            <v>0</v>
          </cell>
          <cell r="F24">
            <v>1821</v>
          </cell>
          <cell r="G24">
            <v>1821</v>
          </cell>
          <cell r="H24">
            <v>91</v>
          </cell>
          <cell r="I24">
            <v>19.246529300000002</v>
          </cell>
          <cell r="J24">
            <v>659</v>
          </cell>
          <cell r="K24">
            <v>143</v>
          </cell>
          <cell r="L24">
            <v>143</v>
          </cell>
        </row>
        <row r="25">
          <cell r="E25">
            <v>30</v>
          </cell>
          <cell r="F25">
            <v>1157</v>
          </cell>
          <cell r="G25">
            <v>1187</v>
          </cell>
          <cell r="H25">
            <v>253</v>
          </cell>
          <cell r="I25">
            <v>8.7661001000000009</v>
          </cell>
          <cell r="J25">
            <v>253</v>
          </cell>
          <cell r="K25">
            <v>217</v>
          </cell>
          <cell r="L25">
            <v>217</v>
          </cell>
        </row>
        <row r="26">
          <cell r="E26">
            <v>1831</v>
          </cell>
          <cell r="F26">
            <v>2401</v>
          </cell>
          <cell r="G26">
            <v>4232</v>
          </cell>
          <cell r="H26">
            <v>1802</v>
          </cell>
          <cell r="I26">
            <v>52.814743</v>
          </cell>
          <cell r="J26">
            <v>1228</v>
          </cell>
          <cell r="K26">
            <v>500</v>
          </cell>
          <cell r="L26">
            <v>500</v>
          </cell>
        </row>
        <row r="27">
          <cell r="E27">
            <v>0</v>
          </cell>
          <cell r="F27">
            <v>3054</v>
          </cell>
          <cell r="G27">
            <v>3054</v>
          </cell>
          <cell r="H27">
            <v>1518</v>
          </cell>
          <cell r="I27">
            <v>40.636710000000001</v>
          </cell>
          <cell r="J27">
            <v>863</v>
          </cell>
          <cell r="K27">
            <v>108</v>
          </cell>
          <cell r="L27">
            <v>108</v>
          </cell>
        </row>
        <row r="28">
          <cell r="E28">
            <v>274</v>
          </cell>
          <cell r="F28">
            <v>3053</v>
          </cell>
          <cell r="G28">
            <v>3327</v>
          </cell>
          <cell r="H28">
            <v>943</v>
          </cell>
          <cell r="I28">
            <v>85.366566299999988</v>
          </cell>
          <cell r="J28">
            <v>767</v>
          </cell>
          <cell r="K28">
            <v>1083</v>
          </cell>
          <cell r="L28">
            <v>1083</v>
          </cell>
        </row>
        <row r="29">
          <cell r="E29">
            <v>1609</v>
          </cell>
          <cell r="F29">
            <v>2100</v>
          </cell>
          <cell r="G29">
            <v>3709</v>
          </cell>
          <cell r="H29">
            <v>1704</v>
          </cell>
          <cell r="I29">
            <v>65.159741699999984</v>
          </cell>
          <cell r="J29">
            <v>716</v>
          </cell>
          <cell r="K29">
            <v>842</v>
          </cell>
          <cell r="L29">
            <v>842</v>
          </cell>
        </row>
        <row r="30">
          <cell r="E30">
            <v>1538</v>
          </cell>
          <cell r="F30">
            <v>3536</v>
          </cell>
          <cell r="G30">
            <v>5074</v>
          </cell>
          <cell r="H30">
            <v>1466</v>
          </cell>
          <cell r="I30">
            <v>86.28081370000001</v>
          </cell>
          <cell r="J30">
            <v>1381</v>
          </cell>
          <cell r="K30">
            <v>313</v>
          </cell>
          <cell r="L30">
            <v>313</v>
          </cell>
        </row>
        <row r="31">
          <cell r="E31">
            <v>2702</v>
          </cell>
          <cell r="F31">
            <v>1192</v>
          </cell>
          <cell r="G31">
            <v>3894</v>
          </cell>
          <cell r="H31">
            <v>1233</v>
          </cell>
          <cell r="I31">
            <v>141.46601749999999</v>
          </cell>
          <cell r="J31">
            <v>611</v>
          </cell>
          <cell r="K31">
            <v>1577</v>
          </cell>
          <cell r="L31">
            <v>1577</v>
          </cell>
        </row>
        <row r="32">
          <cell r="E32">
            <v>2168</v>
          </cell>
          <cell r="F32">
            <v>3115</v>
          </cell>
          <cell r="G32">
            <v>5283</v>
          </cell>
          <cell r="H32">
            <v>2310</v>
          </cell>
          <cell r="I32">
            <v>188.12589419999998</v>
          </cell>
          <cell r="J32">
            <v>1328</v>
          </cell>
          <cell r="K32">
            <v>1174</v>
          </cell>
          <cell r="L32">
            <v>1174</v>
          </cell>
        </row>
        <row r="33">
          <cell r="E33">
            <v>1849</v>
          </cell>
          <cell r="F33">
            <v>2203</v>
          </cell>
          <cell r="G33">
            <v>4052</v>
          </cell>
          <cell r="H33">
            <v>382</v>
          </cell>
          <cell r="I33">
            <v>38.731617100000001</v>
          </cell>
          <cell r="J33">
            <v>2073</v>
          </cell>
          <cell r="K33">
            <v>109</v>
          </cell>
          <cell r="L33">
            <v>109</v>
          </cell>
        </row>
      </sheetData>
      <sheetData sheetId="28"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308</v>
          </cell>
          <cell r="D5">
            <v>100</v>
          </cell>
          <cell r="E5">
            <v>7</v>
          </cell>
          <cell r="F5">
            <v>70</v>
          </cell>
          <cell r="G5">
            <v>485</v>
          </cell>
          <cell r="H5">
            <v>90</v>
          </cell>
          <cell r="I5">
            <v>6.4</v>
          </cell>
          <cell r="J5">
            <v>92</v>
          </cell>
          <cell r="K5">
            <v>236</v>
          </cell>
          <cell r="L5">
            <v>73</v>
          </cell>
        </row>
        <row r="6">
          <cell r="C6">
            <v>60</v>
          </cell>
          <cell r="D6">
            <v>288</v>
          </cell>
          <cell r="E6">
            <v>0</v>
          </cell>
          <cell r="F6">
            <v>14</v>
          </cell>
          <cell r="G6">
            <v>362</v>
          </cell>
          <cell r="H6">
            <v>72</v>
          </cell>
          <cell r="I6">
            <v>7.06</v>
          </cell>
          <cell r="J6">
            <v>136</v>
          </cell>
          <cell r="K6">
            <v>163</v>
          </cell>
          <cell r="L6">
            <v>63</v>
          </cell>
        </row>
        <row r="7">
          <cell r="C7">
            <v>0</v>
          </cell>
          <cell r="D7">
            <v>75</v>
          </cell>
          <cell r="E7">
            <v>0</v>
          </cell>
          <cell r="F7">
            <v>0</v>
          </cell>
          <cell r="G7">
            <v>75</v>
          </cell>
          <cell r="H7">
            <v>13</v>
          </cell>
          <cell r="I7">
            <v>1.02</v>
          </cell>
          <cell r="J7">
            <v>23</v>
          </cell>
          <cell r="K7">
            <v>50</v>
          </cell>
          <cell r="L7">
            <v>20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173</v>
          </cell>
          <cell r="E17">
            <v>0</v>
          </cell>
          <cell r="F17">
            <v>37</v>
          </cell>
          <cell r="G17">
            <v>210</v>
          </cell>
          <cell r="H17">
            <v>21</v>
          </cell>
          <cell r="I17">
            <v>1.46</v>
          </cell>
          <cell r="J17">
            <v>50</v>
          </cell>
          <cell r="K17">
            <v>111</v>
          </cell>
          <cell r="L17">
            <v>29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144</v>
          </cell>
          <cell r="E19">
            <v>0</v>
          </cell>
          <cell r="F19">
            <v>66</v>
          </cell>
          <cell r="G19">
            <v>210</v>
          </cell>
          <cell r="H19">
            <v>21</v>
          </cell>
          <cell r="I19">
            <v>0.43</v>
          </cell>
          <cell r="J19">
            <v>121</v>
          </cell>
          <cell r="K19">
            <v>144</v>
          </cell>
          <cell r="L19">
            <v>11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5</v>
          </cell>
          <cell r="E26">
            <v>0</v>
          </cell>
          <cell r="F26">
            <v>65</v>
          </cell>
          <cell r="G26">
            <v>70</v>
          </cell>
          <cell r="H26">
            <v>5</v>
          </cell>
          <cell r="I26">
            <v>2.19</v>
          </cell>
          <cell r="J26">
            <v>26</v>
          </cell>
          <cell r="K26">
            <v>51</v>
          </cell>
          <cell r="L26">
            <v>28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9</v>
          </cell>
          <cell r="G31">
            <v>10</v>
          </cell>
          <cell r="H31">
            <v>1</v>
          </cell>
          <cell r="I31">
            <v>1.1299999999999999</v>
          </cell>
          <cell r="J31">
            <v>1</v>
          </cell>
          <cell r="K31">
            <v>2</v>
          </cell>
          <cell r="L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30">
        <row r="4"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D5">
            <v>131</v>
          </cell>
          <cell r="F5">
            <v>21</v>
          </cell>
          <cell r="G5">
            <v>152</v>
          </cell>
          <cell r="H5">
            <v>131</v>
          </cell>
          <cell r="I5">
            <v>5.26</v>
          </cell>
          <cell r="J5">
            <v>4</v>
          </cell>
          <cell r="K5">
            <v>111</v>
          </cell>
          <cell r="L5">
            <v>104</v>
          </cell>
        </row>
        <row r="6">
          <cell r="C6">
            <v>32</v>
          </cell>
          <cell r="D6">
            <v>624</v>
          </cell>
          <cell r="E6">
            <v>21</v>
          </cell>
          <cell r="F6">
            <v>314</v>
          </cell>
          <cell r="G6">
            <v>991</v>
          </cell>
          <cell r="H6">
            <v>656</v>
          </cell>
          <cell r="I6">
            <v>18.309999999999999</v>
          </cell>
          <cell r="J6">
            <v>198</v>
          </cell>
          <cell r="K6">
            <v>704</v>
          </cell>
          <cell r="L6">
            <v>597</v>
          </cell>
        </row>
        <row r="7">
          <cell r="D7">
            <v>76</v>
          </cell>
          <cell r="F7">
            <v>4</v>
          </cell>
          <cell r="G7">
            <v>80</v>
          </cell>
          <cell r="H7">
            <v>76</v>
          </cell>
          <cell r="I7">
            <v>0.2</v>
          </cell>
          <cell r="J7">
            <v>28</v>
          </cell>
          <cell r="K7">
            <v>66</v>
          </cell>
          <cell r="L7">
            <v>53</v>
          </cell>
        </row>
        <row r="8">
          <cell r="D8">
            <v>3</v>
          </cell>
          <cell r="F8">
            <v>2</v>
          </cell>
          <cell r="G8">
            <v>5</v>
          </cell>
          <cell r="H8">
            <v>3</v>
          </cell>
          <cell r="I8">
            <v>0.25</v>
          </cell>
          <cell r="J8">
            <v>1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39</v>
          </cell>
          <cell r="F15">
            <v>20</v>
          </cell>
          <cell r="G15">
            <v>59</v>
          </cell>
          <cell r="H15">
            <v>39</v>
          </cell>
          <cell r="I15">
            <v>1.61</v>
          </cell>
          <cell r="J15">
            <v>23</v>
          </cell>
          <cell r="K15">
            <v>48</v>
          </cell>
          <cell r="L15">
            <v>34</v>
          </cell>
        </row>
        <row r="16">
          <cell r="D16">
            <v>821</v>
          </cell>
          <cell r="F16">
            <v>535</v>
          </cell>
          <cell r="G16">
            <v>1356</v>
          </cell>
          <cell r="H16">
            <v>821</v>
          </cell>
          <cell r="I16">
            <v>12.69</v>
          </cell>
          <cell r="J16">
            <v>401</v>
          </cell>
          <cell r="K16">
            <v>854</v>
          </cell>
          <cell r="L16">
            <v>695</v>
          </cell>
        </row>
        <row r="17">
          <cell r="D17">
            <v>109</v>
          </cell>
          <cell r="F17">
            <v>4</v>
          </cell>
          <cell r="G17">
            <v>113</v>
          </cell>
          <cell r="H17">
            <v>109</v>
          </cell>
          <cell r="I17">
            <v>1.03</v>
          </cell>
          <cell r="J17">
            <v>27</v>
          </cell>
          <cell r="K17">
            <v>94</v>
          </cell>
          <cell r="L17">
            <v>72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162</v>
          </cell>
          <cell r="F26">
            <v>11</v>
          </cell>
          <cell r="G26">
            <v>173</v>
          </cell>
          <cell r="H26">
            <v>162</v>
          </cell>
          <cell r="I26">
            <v>2.36</v>
          </cell>
          <cell r="J26">
            <v>54</v>
          </cell>
          <cell r="K26">
            <v>144</v>
          </cell>
          <cell r="L26">
            <v>109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356</v>
          </cell>
          <cell r="F28">
            <v>130</v>
          </cell>
          <cell r="G28">
            <v>486</v>
          </cell>
          <cell r="H28">
            <v>356</v>
          </cell>
          <cell r="I28">
            <v>6.09</v>
          </cell>
          <cell r="J28">
            <v>84</v>
          </cell>
          <cell r="K28">
            <v>194</v>
          </cell>
          <cell r="L28">
            <v>150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112</v>
          </cell>
          <cell r="F30">
            <v>8</v>
          </cell>
          <cell r="G30">
            <v>120</v>
          </cell>
          <cell r="H30">
            <v>112</v>
          </cell>
          <cell r="I30">
            <v>1.63</v>
          </cell>
          <cell r="J30">
            <v>16</v>
          </cell>
          <cell r="K30">
            <v>93</v>
          </cell>
          <cell r="L30">
            <v>75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31">
        <row r="4">
          <cell r="G4">
            <v>0</v>
          </cell>
        </row>
        <row r="5">
          <cell r="C5">
            <v>7</v>
          </cell>
          <cell r="E5">
            <v>2</v>
          </cell>
          <cell r="G5">
            <v>9</v>
          </cell>
          <cell r="H5">
            <v>7</v>
          </cell>
          <cell r="J5">
            <v>60</v>
          </cell>
        </row>
        <row r="6">
          <cell r="D6">
            <v>111</v>
          </cell>
          <cell r="F6">
            <v>102</v>
          </cell>
          <cell r="G6">
            <v>213</v>
          </cell>
          <cell r="H6">
            <v>89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32">
        <row r="4">
          <cell r="G4">
            <v>0</v>
          </cell>
          <cell r="H4">
            <v>231</v>
          </cell>
          <cell r="I4">
            <v>13.39</v>
          </cell>
          <cell r="J4">
            <v>80</v>
          </cell>
          <cell r="K4">
            <v>133</v>
          </cell>
          <cell r="L4">
            <v>198</v>
          </cell>
        </row>
        <row r="5">
          <cell r="F5">
            <v>4908</v>
          </cell>
          <cell r="G5">
            <v>4908</v>
          </cell>
          <cell r="H5">
            <v>749</v>
          </cell>
          <cell r="I5">
            <v>305.44</v>
          </cell>
          <cell r="J5">
            <v>1369</v>
          </cell>
          <cell r="K5">
            <v>1720</v>
          </cell>
          <cell r="L5">
            <v>2491</v>
          </cell>
        </row>
        <row r="6">
          <cell r="F6">
            <v>24531</v>
          </cell>
          <cell r="G6">
            <v>24531</v>
          </cell>
          <cell r="H6">
            <v>1138</v>
          </cell>
          <cell r="I6">
            <v>334.33</v>
          </cell>
          <cell r="J6">
            <v>1314</v>
          </cell>
          <cell r="K6">
            <v>1531</v>
          </cell>
          <cell r="L6">
            <v>2296</v>
          </cell>
        </row>
        <row r="7">
          <cell r="F7">
            <v>1740</v>
          </cell>
          <cell r="G7">
            <v>1740</v>
          </cell>
          <cell r="H7">
            <v>670</v>
          </cell>
          <cell r="I7">
            <v>226.42</v>
          </cell>
          <cell r="J7">
            <v>1611</v>
          </cell>
          <cell r="K7">
            <v>2696</v>
          </cell>
          <cell r="L7">
            <v>2497</v>
          </cell>
        </row>
        <row r="8">
          <cell r="F8">
            <v>12</v>
          </cell>
          <cell r="G8">
            <v>12</v>
          </cell>
          <cell r="H8">
            <v>12</v>
          </cell>
          <cell r="I8">
            <v>12.46</v>
          </cell>
          <cell r="J8">
            <v>69</v>
          </cell>
          <cell r="K8">
            <v>77</v>
          </cell>
          <cell r="L8">
            <v>58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3823</v>
          </cell>
          <cell r="G13">
            <v>3823</v>
          </cell>
          <cell r="H13">
            <v>218</v>
          </cell>
          <cell r="I13">
            <v>41.12</v>
          </cell>
          <cell r="J13">
            <v>658</v>
          </cell>
          <cell r="K13">
            <v>629</v>
          </cell>
          <cell r="L13">
            <v>894</v>
          </cell>
        </row>
        <row r="14">
          <cell r="F14">
            <v>2757</v>
          </cell>
          <cell r="G14">
            <v>2757</v>
          </cell>
          <cell r="H14">
            <v>604</v>
          </cell>
          <cell r="I14">
            <v>60.66</v>
          </cell>
          <cell r="J14">
            <v>660</v>
          </cell>
          <cell r="K14">
            <v>599</v>
          </cell>
          <cell r="L14">
            <v>1967</v>
          </cell>
        </row>
        <row r="15">
          <cell r="F15">
            <v>3507</v>
          </cell>
          <cell r="G15">
            <v>3507</v>
          </cell>
          <cell r="H15">
            <v>164</v>
          </cell>
          <cell r="I15">
            <v>112.55</v>
          </cell>
          <cell r="J15">
            <v>668</v>
          </cell>
          <cell r="K15">
            <v>958</v>
          </cell>
          <cell r="L15">
            <v>976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388</v>
          </cell>
          <cell r="G17">
            <v>388</v>
          </cell>
          <cell r="H17">
            <v>30</v>
          </cell>
          <cell r="I17">
            <v>11.58</v>
          </cell>
          <cell r="J17">
            <v>94</v>
          </cell>
          <cell r="K17">
            <v>96</v>
          </cell>
          <cell r="L17">
            <v>146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12</v>
          </cell>
          <cell r="I19">
            <v>14.43</v>
          </cell>
          <cell r="J19">
            <v>106</v>
          </cell>
          <cell r="K19">
            <v>193</v>
          </cell>
          <cell r="L19">
            <v>159</v>
          </cell>
        </row>
        <row r="20">
          <cell r="F20">
            <v>1888</v>
          </cell>
          <cell r="G20">
            <v>1888</v>
          </cell>
          <cell r="H20">
            <v>188</v>
          </cell>
          <cell r="I20">
            <v>37.36</v>
          </cell>
          <cell r="J20">
            <v>352</v>
          </cell>
          <cell r="K20">
            <v>611</v>
          </cell>
          <cell r="L20">
            <v>537</v>
          </cell>
        </row>
        <row r="21">
          <cell r="G21">
            <v>0</v>
          </cell>
          <cell r="H21">
            <v>29</v>
          </cell>
          <cell r="I21">
            <v>21.35</v>
          </cell>
          <cell r="J21">
            <v>217</v>
          </cell>
          <cell r="K21">
            <v>326</v>
          </cell>
          <cell r="L21">
            <v>294</v>
          </cell>
        </row>
        <row r="22">
          <cell r="F22">
            <v>1550</v>
          </cell>
          <cell r="G22">
            <v>1550</v>
          </cell>
          <cell r="H22">
            <v>49</v>
          </cell>
          <cell r="I22">
            <v>22.48</v>
          </cell>
          <cell r="J22">
            <v>53</v>
          </cell>
          <cell r="K22">
            <v>101</v>
          </cell>
          <cell r="L22">
            <v>124</v>
          </cell>
        </row>
        <row r="23">
          <cell r="G23">
            <v>0</v>
          </cell>
          <cell r="H23">
            <v>5</v>
          </cell>
          <cell r="I23">
            <v>9.2200000000000006</v>
          </cell>
          <cell r="J23">
            <v>88</v>
          </cell>
          <cell r="K23">
            <v>127</v>
          </cell>
          <cell r="L23">
            <v>70</v>
          </cell>
        </row>
        <row r="24">
          <cell r="F24">
            <v>1622</v>
          </cell>
          <cell r="G24">
            <v>1622</v>
          </cell>
          <cell r="H24">
            <v>33</v>
          </cell>
          <cell r="I24">
            <v>24.3</v>
          </cell>
          <cell r="J24">
            <v>151</v>
          </cell>
          <cell r="K24">
            <v>213</v>
          </cell>
          <cell r="L24">
            <v>254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2341</v>
          </cell>
          <cell r="G26">
            <v>2341</v>
          </cell>
          <cell r="H26">
            <v>284</v>
          </cell>
          <cell r="I26">
            <v>29.08</v>
          </cell>
          <cell r="J26">
            <v>688</v>
          </cell>
          <cell r="K26">
            <v>572</v>
          </cell>
          <cell r="L26">
            <v>554</v>
          </cell>
        </row>
        <row r="27">
          <cell r="F27">
            <v>1710</v>
          </cell>
          <cell r="G27">
            <v>1710</v>
          </cell>
          <cell r="H27">
            <v>115</v>
          </cell>
          <cell r="I27">
            <v>22.32</v>
          </cell>
          <cell r="J27">
            <v>234</v>
          </cell>
          <cell r="K27">
            <v>224</v>
          </cell>
          <cell r="L27">
            <v>722</v>
          </cell>
        </row>
        <row r="28">
          <cell r="F28">
            <v>2531</v>
          </cell>
          <cell r="G28">
            <v>2531</v>
          </cell>
          <cell r="H28">
            <v>197</v>
          </cell>
          <cell r="I28">
            <v>44.94</v>
          </cell>
          <cell r="J28">
            <v>676</v>
          </cell>
          <cell r="K28">
            <v>492</v>
          </cell>
          <cell r="L28">
            <v>1213</v>
          </cell>
        </row>
        <row r="29">
          <cell r="F29">
            <v>0</v>
          </cell>
          <cell r="G29">
            <v>0</v>
          </cell>
          <cell r="H29">
            <v>1</v>
          </cell>
          <cell r="I29">
            <v>3.04</v>
          </cell>
          <cell r="J29">
            <v>7</v>
          </cell>
          <cell r="K29">
            <v>20</v>
          </cell>
          <cell r="L29">
            <v>11</v>
          </cell>
        </row>
        <row r="30">
          <cell r="F30">
            <v>0</v>
          </cell>
          <cell r="G30">
            <v>0</v>
          </cell>
          <cell r="H30">
            <v>88</v>
          </cell>
          <cell r="I30">
            <v>38.380000000000003</v>
          </cell>
          <cell r="J30">
            <v>298</v>
          </cell>
          <cell r="K30">
            <v>469</v>
          </cell>
          <cell r="L30">
            <v>632</v>
          </cell>
        </row>
        <row r="31">
          <cell r="F31">
            <v>1680</v>
          </cell>
          <cell r="G31">
            <v>1680</v>
          </cell>
          <cell r="H31">
            <v>5</v>
          </cell>
          <cell r="I31">
            <v>8.15</v>
          </cell>
          <cell r="J31">
            <v>52</v>
          </cell>
          <cell r="K31">
            <v>84</v>
          </cell>
          <cell r="L31">
            <v>61</v>
          </cell>
        </row>
        <row r="32">
          <cell r="F32">
            <v>1985</v>
          </cell>
          <cell r="G32">
            <v>1985</v>
          </cell>
          <cell r="H32">
            <v>259</v>
          </cell>
          <cell r="I32">
            <v>27.14</v>
          </cell>
          <cell r="J32">
            <v>172</v>
          </cell>
          <cell r="K32">
            <v>234</v>
          </cell>
          <cell r="L32">
            <v>196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33">
        <row r="4">
          <cell r="G4">
            <v>0</v>
          </cell>
        </row>
        <row r="5">
          <cell r="G5">
            <v>0</v>
          </cell>
        </row>
        <row r="6">
          <cell r="D6">
            <v>1897</v>
          </cell>
          <cell r="E6">
            <v>0</v>
          </cell>
          <cell r="F6">
            <v>557</v>
          </cell>
          <cell r="G6">
            <v>2454</v>
          </cell>
          <cell r="H6">
            <v>1897</v>
          </cell>
          <cell r="I6">
            <v>13.7</v>
          </cell>
          <cell r="J6">
            <v>849</v>
          </cell>
          <cell r="K6">
            <v>1533</v>
          </cell>
          <cell r="L6">
            <v>1533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D15">
            <v>39</v>
          </cell>
          <cell r="E15">
            <v>0</v>
          </cell>
          <cell r="F15">
            <v>0</v>
          </cell>
          <cell r="G15">
            <v>39</v>
          </cell>
          <cell r="H15">
            <v>39</v>
          </cell>
          <cell r="I15">
            <v>0.42</v>
          </cell>
          <cell r="J15">
            <v>2</v>
          </cell>
          <cell r="K15">
            <v>25</v>
          </cell>
          <cell r="L15">
            <v>23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D26">
            <v>308</v>
          </cell>
          <cell r="F26">
            <v>0</v>
          </cell>
          <cell r="G26">
            <v>308</v>
          </cell>
          <cell r="H26">
            <v>308</v>
          </cell>
          <cell r="I26">
            <v>3.75</v>
          </cell>
          <cell r="J26">
            <v>45</v>
          </cell>
          <cell r="K26">
            <v>249</v>
          </cell>
          <cell r="L26">
            <v>186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3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119</v>
          </cell>
          <cell r="D5">
            <v>0</v>
          </cell>
          <cell r="E5">
            <v>2305</v>
          </cell>
          <cell r="F5">
            <v>0</v>
          </cell>
          <cell r="G5">
            <v>2424</v>
          </cell>
          <cell r="H5">
            <v>119</v>
          </cell>
          <cell r="I5">
            <v>10.11</v>
          </cell>
          <cell r="J5">
            <v>965</v>
          </cell>
          <cell r="K5">
            <v>1921</v>
          </cell>
          <cell r="L5">
            <v>1921</v>
          </cell>
        </row>
        <row r="6">
          <cell r="C6">
            <v>79</v>
          </cell>
          <cell r="D6">
            <v>0</v>
          </cell>
          <cell r="E6">
            <v>0</v>
          </cell>
          <cell r="F6">
            <v>1125</v>
          </cell>
          <cell r="G6">
            <v>1204</v>
          </cell>
          <cell r="H6">
            <v>79</v>
          </cell>
          <cell r="I6">
            <v>12.69</v>
          </cell>
          <cell r="J6">
            <v>668</v>
          </cell>
          <cell r="K6">
            <v>1241</v>
          </cell>
          <cell r="L6">
            <v>1241</v>
          </cell>
        </row>
        <row r="7">
          <cell r="C7">
            <v>0</v>
          </cell>
          <cell r="D7">
            <v>6</v>
          </cell>
          <cell r="E7">
            <v>0</v>
          </cell>
          <cell r="F7">
            <v>178</v>
          </cell>
          <cell r="G7">
            <v>184</v>
          </cell>
          <cell r="H7">
            <v>6</v>
          </cell>
          <cell r="I7">
            <v>1.4</v>
          </cell>
          <cell r="J7">
            <v>22</v>
          </cell>
          <cell r="K7">
            <v>123</v>
          </cell>
          <cell r="L7">
            <v>123</v>
          </cell>
        </row>
        <row r="8">
          <cell r="C8">
            <v>0</v>
          </cell>
          <cell r="D8">
            <v>180</v>
          </cell>
          <cell r="E8">
            <v>0</v>
          </cell>
          <cell r="F8">
            <v>1763</v>
          </cell>
          <cell r="G8">
            <v>1943</v>
          </cell>
          <cell r="H8">
            <v>180</v>
          </cell>
          <cell r="I8">
            <v>11.26</v>
          </cell>
          <cell r="J8">
            <v>297</v>
          </cell>
          <cell r="K8">
            <v>934</v>
          </cell>
          <cell r="L8">
            <v>934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18</v>
          </cell>
          <cell r="E12">
            <v>0</v>
          </cell>
          <cell r="F12">
            <v>28</v>
          </cell>
          <cell r="G12">
            <v>46</v>
          </cell>
          <cell r="H12">
            <v>18</v>
          </cell>
          <cell r="I12">
            <v>0.17</v>
          </cell>
          <cell r="J12">
            <v>11</v>
          </cell>
          <cell r="K12">
            <v>24</v>
          </cell>
          <cell r="L12">
            <v>24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439</v>
          </cell>
          <cell r="E14">
            <v>0</v>
          </cell>
          <cell r="F14">
            <v>1346</v>
          </cell>
          <cell r="G14">
            <v>1785</v>
          </cell>
          <cell r="H14">
            <v>439</v>
          </cell>
          <cell r="I14">
            <v>10.73</v>
          </cell>
          <cell r="J14">
            <v>272</v>
          </cell>
          <cell r="K14">
            <v>1568</v>
          </cell>
          <cell r="L14">
            <v>1568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9</v>
          </cell>
          <cell r="G15">
            <v>10</v>
          </cell>
          <cell r="H15">
            <v>1</v>
          </cell>
          <cell r="I15">
            <v>0.1</v>
          </cell>
          <cell r="J15">
            <v>1</v>
          </cell>
          <cell r="K15">
            <v>9</v>
          </cell>
          <cell r="L15">
            <v>9</v>
          </cell>
        </row>
        <row r="16">
          <cell r="C16">
            <v>0</v>
          </cell>
          <cell r="D16">
            <v>514</v>
          </cell>
          <cell r="E16">
            <v>0</v>
          </cell>
          <cell r="F16">
            <v>2105</v>
          </cell>
          <cell r="G16">
            <v>2619</v>
          </cell>
          <cell r="H16">
            <v>514</v>
          </cell>
          <cell r="I16">
            <v>26.01</v>
          </cell>
          <cell r="J16">
            <v>689</v>
          </cell>
          <cell r="K16">
            <v>2339</v>
          </cell>
          <cell r="L16">
            <v>2339</v>
          </cell>
        </row>
        <row r="17">
          <cell r="C17">
            <v>0</v>
          </cell>
          <cell r="D17">
            <v>7</v>
          </cell>
          <cell r="E17">
            <v>0</v>
          </cell>
          <cell r="F17">
            <v>252</v>
          </cell>
          <cell r="G17">
            <v>259</v>
          </cell>
          <cell r="H17">
            <v>7</v>
          </cell>
          <cell r="I17">
            <v>0.67</v>
          </cell>
          <cell r="J17">
            <v>77</v>
          </cell>
          <cell r="K17">
            <v>185</v>
          </cell>
          <cell r="L17">
            <v>185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7</v>
          </cell>
          <cell r="E19">
            <v>0</v>
          </cell>
          <cell r="F19">
            <v>139</v>
          </cell>
          <cell r="G19">
            <v>146</v>
          </cell>
          <cell r="H19">
            <v>7</v>
          </cell>
          <cell r="I19">
            <v>0.71</v>
          </cell>
          <cell r="J19">
            <v>19</v>
          </cell>
          <cell r="K19">
            <v>98</v>
          </cell>
          <cell r="L19">
            <v>98</v>
          </cell>
        </row>
        <row r="20">
          <cell r="C20">
            <v>0</v>
          </cell>
          <cell r="D20">
            <v>4</v>
          </cell>
          <cell r="E20">
            <v>0</v>
          </cell>
          <cell r="F20">
            <v>380</v>
          </cell>
          <cell r="G20">
            <v>384</v>
          </cell>
          <cell r="H20">
            <v>4</v>
          </cell>
          <cell r="I20">
            <v>0.23</v>
          </cell>
          <cell r="J20">
            <v>20</v>
          </cell>
          <cell r="K20">
            <v>66</v>
          </cell>
          <cell r="L20">
            <v>66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244</v>
          </cell>
          <cell r="D23">
            <v>0</v>
          </cell>
          <cell r="E23">
            <v>1775</v>
          </cell>
          <cell r="F23">
            <v>0</v>
          </cell>
          <cell r="G23">
            <v>2019</v>
          </cell>
          <cell r="H23">
            <v>244</v>
          </cell>
          <cell r="I23">
            <v>10.72</v>
          </cell>
          <cell r="J23">
            <v>1614</v>
          </cell>
          <cell r="K23">
            <v>2318</v>
          </cell>
          <cell r="L23">
            <v>2318</v>
          </cell>
        </row>
        <row r="24">
          <cell r="C24">
            <v>22</v>
          </cell>
          <cell r="D24">
            <v>0</v>
          </cell>
          <cell r="E24">
            <v>826</v>
          </cell>
          <cell r="F24">
            <v>0</v>
          </cell>
          <cell r="G24">
            <v>848</v>
          </cell>
          <cell r="H24">
            <v>22</v>
          </cell>
          <cell r="I24">
            <v>3.79</v>
          </cell>
          <cell r="J24">
            <v>225</v>
          </cell>
          <cell r="K24">
            <v>816</v>
          </cell>
          <cell r="L24">
            <v>816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81</v>
          </cell>
          <cell r="E26">
            <v>0</v>
          </cell>
          <cell r="F26">
            <v>378</v>
          </cell>
          <cell r="G26">
            <v>459</v>
          </cell>
          <cell r="H26">
            <v>81</v>
          </cell>
          <cell r="I26">
            <v>2.33</v>
          </cell>
          <cell r="J26">
            <v>125</v>
          </cell>
          <cell r="K26">
            <v>412</v>
          </cell>
          <cell r="L26">
            <v>412</v>
          </cell>
        </row>
        <row r="27">
          <cell r="C27">
            <v>0</v>
          </cell>
          <cell r="D27">
            <v>36</v>
          </cell>
          <cell r="E27">
            <v>0</v>
          </cell>
          <cell r="F27">
            <v>1556</v>
          </cell>
          <cell r="G27">
            <v>1592</v>
          </cell>
          <cell r="H27">
            <v>36</v>
          </cell>
          <cell r="I27">
            <v>9.6199999999999992</v>
          </cell>
          <cell r="J27">
            <v>655</v>
          </cell>
          <cell r="K27">
            <v>1099</v>
          </cell>
          <cell r="L27">
            <v>1099</v>
          </cell>
        </row>
        <row r="28">
          <cell r="C28">
            <v>134</v>
          </cell>
          <cell r="D28">
            <v>0</v>
          </cell>
          <cell r="E28">
            <v>1805</v>
          </cell>
          <cell r="F28">
            <v>0</v>
          </cell>
          <cell r="G28">
            <v>1939</v>
          </cell>
          <cell r="H28">
            <v>134</v>
          </cell>
          <cell r="I28">
            <v>18.75</v>
          </cell>
          <cell r="J28">
            <v>493</v>
          </cell>
          <cell r="K28">
            <v>1092</v>
          </cell>
          <cell r="L28">
            <v>1092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1013</v>
          </cell>
          <cell r="G29">
            <v>1013</v>
          </cell>
          <cell r="H29">
            <v>0</v>
          </cell>
          <cell r="I29">
            <v>0.16</v>
          </cell>
          <cell r="J29">
            <v>39</v>
          </cell>
          <cell r="K29">
            <v>87</v>
          </cell>
          <cell r="L29">
            <v>87</v>
          </cell>
        </row>
        <row r="30">
          <cell r="C30">
            <v>0</v>
          </cell>
          <cell r="D30">
            <v>26</v>
          </cell>
          <cell r="E30">
            <v>0</v>
          </cell>
          <cell r="F30">
            <v>1090</v>
          </cell>
          <cell r="G30">
            <v>1116</v>
          </cell>
          <cell r="H30">
            <v>26</v>
          </cell>
          <cell r="I30">
            <v>2.33</v>
          </cell>
          <cell r="J30">
            <v>720</v>
          </cell>
          <cell r="K30">
            <v>390</v>
          </cell>
          <cell r="L30">
            <v>390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35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262</v>
          </cell>
          <cell r="F5">
            <v>0</v>
          </cell>
          <cell r="G5">
            <v>262</v>
          </cell>
          <cell r="H5">
            <v>52</v>
          </cell>
          <cell r="I5">
            <v>0.57999999999999996</v>
          </cell>
          <cell r="J5">
            <v>20</v>
          </cell>
          <cell r="K5">
            <v>61</v>
          </cell>
          <cell r="L5">
            <v>61</v>
          </cell>
        </row>
        <row r="6">
          <cell r="C6">
            <v>0</v>
          </cell>
          <cell r="D6">
            <v>0</v>
          </cell>
          <cell r="E6">
            <v>884</v>
          </cell>
          <cell r="F6">
            <v>413</v>
          </cell>
          <cell r="G6">
            <v>1297</v>
          </cell>
          <cell r="H6">
            <v>535</v>
          </cell>
          <cell r="I6">
            <v>14.5</v>
          </cell>
          <cell r="J6">
            <v>337</v>
          </cell>
          <cell r="K6">
            <v>1261</v>
          </cell>
          <cell r="L6">
            <v>1261</v>
          </cell>
        </row>
        <row r="7">
          <cell r="C7">
            <v>0</v>
          </cell>
          <cell r="D7">
            <v>0</v>
          </cell>
          <cell r="E7">
            <v>178</v>
          </cell>
          <cell r="F7">
            <v>19</v>
          </cell>
          <cell r="G7">
            <v>197</v>
          </cell>
          <cell r="H7">
            <v>157</v>
          </cell>
          <cell r="I7">
            <v>0.72</v>
          </cell>
          <cell r="J7">
            <v>72</v>
          </cell>
          <cell r="K7">
            <v>177</v>
          </cell>
          <cell r="L7">
            <v>177</v>
          </cell>
        </row>
        <row r="8">
          <cell r="C8">
            <v>0</v>
          </cell>
          <cell r="D8">
            <v>0</v>
          </cell>
          <cell r="E8">
            <v>509</v>
          </cell>
          <cell r="F8">
            <v>61</v>
          </cell>
          <cell r="G8">
            <v>570</v>
          </cell>
          <cell r="H8">
            <v>439</v>
          </cell>
          <cell r="I8">
            <v>3.19</v>
          </cell>
          <cell r="J8">
            <v>112</v>
          </cell>
          <cell r="K8">
            <v>448</v>
          </cell>
          <cell r="L8">
            <v>448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127</v>
          </cell>
          <cell r="F11">
            <v>32</v>
          </cell>
          <cell r="G11">
            <v>159</v>
          </cell>
          <cell r="H11">
            <v>95</v>
          </cell>
          <cell r="I11">
            <v>1.1399999999999999</v>
          </cell>
          <cell r="J11">
            <v>16</v>
          </cell>
          <cell r="K11">
            <v>129</v>
          </cell>
          <cell r="L11">
            <v>129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662</v>
          </cell>
          <cell r="F14">
            <v>385</v>
          </cell>
          <cell r="G14">
            <v>1047</v>
          </cell>
          <cell r="H14">
            <v>373</v>
          </cell>
          <cell r="I14">
            <v>5.66</v>
          </cell>
          <cell r="J14">
            <v>61</v>
          </cell>
          <cell r="K14">
            <v>673</v>
          </cell>
          <cell r="L14">
            <v>673</v>
          </cell>
        </row>
        <row r="15">
          <cell r="C15">
            <v>0</v>
          </cell>
          <cell r="D15">
            <v>0</v>
          </cell>
          <cell r="E15">
            <v>120</v>
          </cell>
          <cell r="F15">
            <v>39</v>
          </cell>
          <cell r="G15">
            <v>159</v>
          </cell>
          <cell r="H15">
            <v>80</v>
          </cell>
          <cell r="I15">
            <v>6.45</v>
          </cell>
          <cell r="J15">
            <v>41</v>
          </cell>
          <cell r="K15">
            <v>209</v>
          </cell>
          <cell r="L15">
            <v>209</v>
          </cell>
        </row>
        <row r="16">
          <cell r="C16">
            <v>0</v>
          </cell>
          <cell r="D16">
            <v>0</v>
          </cell>
          <cell r="E16">
            <v>126</v>
          </cell>
          <cell r="F16">
            <v>40</v>
          </cell>
          <cell r="G16">
            <v>166</v>
          </cell>
          <cell r="H16">
            <v>91</v>
          </cell>
          <cell r="I16">
            <v>2.04</v>
          </cell>
          <cell r="J16">
            <v>7</v>
          </cell>
          <cell r="K16">
            <v>135</v>
          </cell>
          <cell r="L16">
            <v>135</v>
          </cell>
        </row>
        <row r="17">
          <cell r="C17">
            <v>0</v>
          </cell>
          <cell r="D17">
            <v>0</v>
          </cell>
          <cell r="E17">
            <v>148</v>
          </cell>
          <cell r="F17">
            <v>16</v>
          </cell>
          <cell r="G17">
            <v>164</v>
          </cell>
          <cell r="H17">
            <v>135</v>
          </cell>
          <cell r="I17">
            <v>2.59</v>
          </cell>
          <cell r="J17">
            <v>38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369</v>
          </cell>
          <cell r="F18">
            <v>80</v>
          </cell>
          <cell r="G18">
            <v>449</v>
          </cell>
          <cell r="H18">
            <v>285</v>
          </cell>
          <cell r="I18">
            <v>2.36</v>
          </cell>
          <cell r="J18">
            <v>173</v>
          </cell>
          <cell r="K18">
            <v>373</v>
          </cell>
          <cell r="L18">
            <v>373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29</v>
          </cell>
          <cell r="F20">
            <v>9</v>
          </cell>
          <cell r="G20">
            <v>38</v>
          </cell>
          <cell r="H20">
            <v>19</v>
          </cell>
          <cell r="I20">
            <v>0.28999999999999998</v>
          </cell>
          <cell r="J20">
            <v>7</v>
          </cell>
          <cell r="K20">
            <v>28</v>
          </cell>
          <cell r="L20">
            <v>28</v>
          </cell>
        </row>
        <row r="21">
          <cell r="C21">
            <v>0</v>
          </cell>
          <cell r="D21">
            <v>0</v>
          </cell>
          <cell r="E21">
            <v>62</v>
          </cell>
          <cell r="F21">
            <v>12</v>
          </cell>
          <cell r="G21">
            <v>74</v>
          </cell>
          <cell r="H21">
            <v>48</v>
          </cell>
          <cell r="I21">
            <v>1.26</v>
          </cell>
          <cell r="J21">
            <v>12</v>
          </cell>
          <cell r="K21">
            <v>68</v>
          </cell>
          <cell r="L21">
            <v>68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88</v>
          </cell>
          <cell r="F23">
            <v>8</v>
          </cell>
          <cell r="G23">
            <v>96</v>
          </cell>
          <cell r="H23">
            <v>79</v>
          </cell>
          <cell r="I23">
            <v>0.32</v>
          </cell>
          <cell r="J23">
            <v>18</v>
          </cell>
          <cell r="K23">
            <v>90</v>
          </cell>
          <cell r="L23">
            <v>90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88</v>
          </cell>
          <cell r="F25">
            <v>23</v>
          </cell>
          <cell r="G25">
            <v>111</v>
          </cell>
          <cell r="H25">
            <v>65</v>
          </cell>
          <cell r="I25">
            <v>1.05</v>
          </cell>
          <cell r="J25">
            <v>0</v>
          </cell>
          <cell r="K25">
            <v>121</v>
          </cell>
          <cell r="L25">
            <v>121</v>
          </cell>
        </row>
        <row r="26">
          <cell r="C26">
            <v>0</v>
          </cell>
          <cell r="D26">
            <v>0</v>
          </cell>
          <cell r="E26">
            <v>82</v>
          </cell>
          <cell r="F26">
            <v>17</v>
          </cell>
          <cell r="G26">
            <v>99</v>
          </cell>
          <cell r="H26">
            <v>64</v>
          </cell>
          <cell r="I26">
            <v>1.08</v>
          </cell>
          <cell r="J26">
            <v>40</v>
          </cell>
          <cell r="K26">
            <v>88</v>
          </cell>
          <cell r="L26">
            <v>88</v>
          </cell>
        </row>
        <row r="27">
          <cell r="C27">
            <v>0</v>
          </cell>
          <cell r="D27">
            <v>0</v>
          </cell>
          <cell r="E27">
            <v>578</v>
          </cell>
          <cell r="F27">
            <v>188</v>
          </cell>
          <cell r="G27">
            <v>766</v>
          </cell>
          <cell r="H27">
            <v>397</v>
          </cell>
          <cell r="I27">
            <v>8.02</v>
          </cell>
          <cell r="J27">
            <v>340</v>
          </cell>
          <cell r="K27">
            <v>698</v>
          </cell>
          <cell r="L27">
            <v>698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2</v>
          </cell>
          <cell r="F29">
            <v>2</v>
          </cell>
          <cell r="G29">
            <v>4</v>
          </cell>
          <cell r="H29">
            <v>1</v>
          </cell>
          <cell r="I29">
            <v>0.04</v>
          </cell>
          <cell r="J29">
            <v>0</v>
          </cell>
          <cell r="K29">
            <v>2</v>
          </cell>
          <cell r="L29">
            <v>2</v>
          </cell>
        </row>
        <row r="30">
          <cell r="C30">
            <v>0</v>
          </cell>
          <cell r="D30">
            <v>0</v>
          </cell>
          <cell r="E30">
            <v>98</v>
          </cell>
          <cell r="F30">
            <v>10</v>
          </cell>
          <cell r="G30">
            <v>108</v>
          </cell>
          <cell r="H30">
            <v>88</v>
          </cell>
          <cell r="I30">
            <v>2.16</v>
          </cell>
          <cell r="J30">
            <v>32</v>
          </cell>
          <cell r="K30">
            <v>99</v>
          </cell>
          <cell r="L30">
            <v>99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136</v>
          </cell>
          <cell r="F32">
            <v>20</v>
          </cell>
          <cell r="G32">
            <v>156</v>
          </cell>
          <cell r="H32">
            <v>115</v>
          </cell>
          <cell r="I32">
            <v>0.66</v>
          </cell>
          <cell r="J32">
            <v>80</v>
          </cell>
          <cell r="K32">
            <v>151</v>
          </cell>
          <cell r="L32">
            <v>151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0.04</v>
          </cell>
          <cell r="J33">
            <v>0</v>
          </cell>
          <cell r="K33">
            <v>1</v>
          </cell>
          <cell r="L33">
            <v>1</v>
          </cell>
        </row>
      </sheetData>
      <sheetData sheetId="36">
        <row r="4">
          <cell r="G4">
            <v>0</v>
          </cell>
        </row>
        <row r="5">
          <cell r="C5">
            <v>0</v>
          </cell>
          <cell r="D5">
            <v>0</v>
          </cell>
          <cell r="E5">
            <v>936</v>
          </cell>
          <cell r="F5">
            <v>0</v>
          </cell>
          <cell r="G5">
            <v>936</v>
          </cell>
          <cell r="H5">
            <v>370</v>
          </cell>
          <cell r="I5">
            <v>8.2100000000000009</v>
          </cell>
          <cell r="J5">
            <v>13</v>
          </cell>
          <cell r="K5">
            <v>936</v>
          </cell>
          <cell r="L5">
            <v>936</v>
          </cell>
        </row>
        <row r="6">
          <cell r="G6">
            <v>0</v>
          </cell>
        </row>
        <row r="7">
          <cell r="C7">
            <v>0</v>
          </cell>
          <cell r="D7">
            <v>0</v>
          </cell>
          <cell r="E7">
            <v>4559</v>
          </cell>
          <cell r="F7">
            <v>1067</v>
          </cell>
          <cell r="G7">
            <v>5626</v>
          </cell>
          <cell r="H7">
            <v>2541</v>
          </cell>
          <cell r="I7">
            <v>28.33</v>
          </cell>
          <cell r="J7">
            <v>120</v>
          </cell>
          <cell r="K7">
            <v>5626</v>
          </cell>
          <cell r="L7">
            <v>5626</v>
          </cell>
        </row>
        <row r="8">
          <cell r="G8">
            <v>0</v>
          </cell>
        </row>
        <row r="9">
          <cell r="G9">
            <v>0</v>
          </cell>
        </row>
        <row r="10">
          <cell r="C10">
            <v>0</v>
          </cell>
          <cell r="D10">
            <v>0</v>
          </cell>
          <cell r="E10">
            <v>1360</v>
          </cell>
          <cell r="F10">
            <v>0</v>
          </cell>
          <cell r="G10">
            <v>1360</v>
          </cell>
          <cell r="H10">
            <v>808</v>
          </cell>
          <cell r="I10">
            <v>14.42</v>
          </cell>
          <cell r="J10">
            <v>124</v>
          </cell>
          <cell r="K10">
            <v>1360</v>
          </cell>
          <cell r="L10">
            <v>1360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5496</v>
          </cell>
          <cell r="G16">
            <v>5496</v>
          </cell>
          <cell r="H16">
            <v>3335</v>
          </cell>
          <cell r="I16">
            <v>26.32</v>
          </cell>
          <cell r="J16">
            <v>2631</v>
          </cell>
          <cell r="K16">
            <v>5496</v>
          </cell>
          <cell r="L16">
            <v>5496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2943</v>
          </cell>
          <cell r="G17">
            <v>2943</v>
          </cell>
          <cell r="H17">
            <v>1454</v>
          </cell>
          <cell r="I17">
            <v>20.6</v>
          </cell>
          <cell r="J17">
            <v>115</v>
          </cell>
          <cell r="K17">
            <v>2943</v>
          </cell>
          <cell r="L17">
            <v>2943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37">
        <row r="4">
          <cell r="G4">
            <v>0</v>
          </cell>
        </row>
        <row r="5">
          <cell r="C5">
            <v>0</v>
          </cell>
          <cell r="D5">
            <v>0</v>
          </cell>
          <cell r="E5">
            <v>280</v>
          </cell>
          <cell r="F5">
            <v>0</v>
          </cell>
          <cell r="G5">
            <v>280</v>
          </cell>
          <cell r="H5">
            <v>280</v>
          </cell>
          <cell r="I5">
            <v>1.54</v>
          </cell>
          <cell r="J5">
            <v>32</v>
          </cell>
          <cell r="K5">
            <v>179</v>
          </cell>
          <cell r="L5">
            <v>90</v>
          </cell>
        </row>
        <row r="6">
          <cell r="E6">
            <v>49</v>
          </cell>
          <cell r="F6">
            <v>4431</v>
          </cell>
          <cell r="G6">
            <v>4480</v>
          </cell>
          <cell r="H6">
            <v>4480</v>
          </cell>
          <cell r="I6">
            <v>65.165999999999997</v>
          </cell>
          <cell r="J6">
            <v>374</v>
          </cell>
          <cell r="K6">
            <v>1902</v>
          </cell>
          <cell r="L6">
            <v>951</v>
          </cell>
        </row>
        <row r="7">
          <cell r="G7">
            <v>0</v>
          </cell>
          <cell r="L7">
            <v>0</v>
          </cell>
        </row>
        <row r="8">
          <cell r="G8">
            <v>0</v>
          </cell>
          <cell r="L8">
            <v>0</v>
          </cell>
        </row>
        <row r="9">
          <cell r="G9">
            <v>0</v>
          </cell>
          <cell r="L9">
            <v>0</v>
          </cell>
        </row>
        <row r="10">
          <cell r="G10">
            <v>0</v>
          </cell>
          <cell r="L10">
            <v>0</v>
          </cell>
        </row>
        <row r="11">
          <cell r="G11">
            <v>0</v>
          </cell>
          <cell r="L11">
            <v>0</v>
          </cell>
        </row>
        <row r="12">
          <cell r="G12">
            <v>0</v>
          </cell>
          <cell r="L12">
            <v>0</v>
          </cell>
        </row>
        <row r="13">
          <cell r="G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1514</v>
          </cell>
          <cell r="G14">
            <v>1514</v>
          </cell>
          <cell r="H14">
            <v>1514</v>
          </cell>
          <cell r="I14">
            <v>5.32</v>
          </cell>
          <cell r="J14">
            <v>469</v>
          </cell>
          <cell r="K14">
            <v>884</v>
          </cell>
          <cell r="L14">
            <v>442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488</v>
          </cell>
          <cell r="G15">
            <v>488</v>
          </cell>
          <cell r="H15">
            <v>488</v>
          </cell>
          <cell r="I15">
            <v>5.23</v>
          </cell>
          <cell r="J15">
            <v>242</v>
          </cell>
          <cell r="K15">
            <v>435</v>
          </cell>
          <cell r="L15">
            <v>218</v>
          </cell>
        </row>
        <row r="16">
          <cell r="G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229</v>
          </cell>
          <cell r="G17">
            <v>229</v>
          </cell>
          <cell r="H17">
            <v>229</v>
          </cell>
          <cell r="I17">
            <v>2.88</v>
          </cell>
          <cell r="J17">
            <v>108</v>
          </cell>
          <cell r="K17">
            <v>196</v>
          </cell>
          <cell r="L17">
            <v>98</v>
          </cell>
        </row>
        <row r="18">
          <cell r="G18">
            <v>0</v>
          </cell>
          <cell r="L18">
            <v>0</v>
          </cell>
        </row>
        <row r="19">
          <cell r="G19">
            <v>0</v>
          </cell>
          <cell r="L19">
            <v>0</v>
          </cell>
        </row>
        <row r="20">
          <cell r="G20">
            <v>0</v>
          </cell>
          <cell r="L20">
            <v>0</v>
          </cell>
        </row>
        <row r="21">
          <cell r="G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283</v>
          </cell>
          <cell r="F22">
            <v>0</v>
          </cell>
          <cell r="G22">
            <v>283</v>
          </cell>
          <cell r="H22">
            <v>283</v>
          </cell>
          <cell r="I22">
            <v>2.5</v>
          </cell>
          <cell r="J22">
            <v>121</v>
          </cell>
          <cell r="K22">
            <v>276</v>
          </cell>
          <cell r="L22">
            <v>138</v>
          </cell>
        </row>
        <row r="23">
          <cell r="G23">
            <v>0</v>
          </cell>
          <cell r="L23">
            <v>0</v>
          </cell>
        </row>
        <row r="24">
          <cell r="G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846</v>
          </cell>
          <cell r="G25">
            <v>846</v>
          </cell>
          <cell r="H25">
            <v>846</v>
          </cell>
          <cell r="I25">
            <v>7.06</v>
          </cell>
          <cell r="J25">
            <v>224</v>
          </cell>
          <cell r="K25">
            <v>715</v>
          </cell>
          <cell r="L25">
            <v>358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838</v>
          </cell>
          <cell r="G26">
            <v>838</v>
          </cell>
          <cell r="H26">
            <v>838</v>
          </cell>
          <cell r="I26">
            <v>2.87</v>
          </cell>
          <cell r="J26">
            <v>114</v>
          </cell>
          <cell r="K26">
            <v>712</v>
          </cell>
          <cell r="L26">
            <v>356</v>
          </cell>
        </row>
        <row r="27">
          <cell r="G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9</v>
          </cell>
          <cell r="F28">
            <v>0</v>
          </cell>
          <cell r="G28">
            <v>9</v>
          </cell>
          <cell r="H28">
            <v>9</v>
          </cell>
          <cell r="I28">
            <v>0.01</v>
          </cell>
          <cell r="J28">
            <v>2</v>
          </cell>
          <cell r="K28">
            <v>9</v>
          </cell>
          <cell r="L28">
            <v>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1628</v>
          </cell>
          <cell r="G29">
            <v>1628</v>
          </cell>
          <cell r="H29">
            <v>1628</v>
          </cell>
          <cell r="I29">
            <v>10.29</v>
          </cell>
          <cell r="J29">
            <v>269</v>
          </cell>
          <cell r="K29">
            <v>1407</v>
          </cell>
          <cell r="L29">
            <v>704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28</v>
          </cell>
          <cell r="G30">
            <v>28</v>
          </cell>
          <cell r="H30">
            <v>28</v>
          </cell>
          <cell r="I30">
            <v>0.15</v>
          </cell>
          <cell r="J30">
            <v>1</v>
          </cell>
          <cell r="K30">
            <v>24</v>
          </cell>
          <cell r="L30">
            <v>12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66</v>
          </cell>
          <cell r="G31">
            <v>66</v>
          </cell>
          <cell r="H31">
            <v>66</v>
          </cell>
          <cell r="I31">
            <v>0.23</v>
          </cell>
          <cell r="J31">
            <v>21</v>
          </cell>
          <cell r="K31">
            <v>61</v>
          </cell>
          <cell r="L31">
            <v>31</v>
          </cell>
        </row>
        <row r="32">
          <cell r="G32">
            <v>0</v>
          </cell>
          <cell r="L32">
            <v>0</v>
          </cell>
        </row>
        <row r="33">
          <cell r="G33">
            <v>0</v>
          </cell>
          <cell r="L33">
            <v>0</v>
          </cell>
        </row>
      </sheetData>
      <sheetData sheetId="38">
        <row r="4">
          <cell r="G4">
            <v>0</v>
          </cell>
        </row>
        <row r="5">
          <cell r="G5">
            <v>0</v>
          </cell>
        </row>
        <row r="6">
          <cell r="F6">
            <v>799</v>
          </cell>
          <cell r="G6">
            <v>799</v>
          </cell>
          <cell r="H6">
            <v>565</v>
          </cell>
          <cell r="I6">
            <v>9.8699999999999992</v>
          </cell>
          <cell r="J6">
            <v>12</v>
          </cell>
          <cell r="K6">
            <v>256</v>
          </cell>
          <cell r="L6">
            <v>182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9</v>
          </cell>
          <cell r="G11">
            <v>9</v>
          </cell>
          <cell r="H11">
            <v>4</v>
          </cell>
          <cell r="I11">
            <v>7.0000000000000007E-2</v>
          </cell>
          <cell r="J11">
            <v>0</v>
          </cell>
          <cell r="K11">
            <v>5</v>
          </cell>
          <cell r="L11">
            <v>3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F15">
            <v>8</v>
          </cell>
          <cell r="G15">
            <v>8</v>
          </cell>
          <cell r="H15">
            <v>5</v>
          </cell>
          <cell r="I15">
            <v>0.06</v>
          </cell>
          <cell r="J15">
            <v>0</v>
          </cell>
          <cell r="K15">
            <v>4</v>
          </cell>
          <cell r="L15">
            <v>2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F19">
            <v>53</v>
          </cell>
          <cell r="G19">
            <v>53</v>
          </cell>
          <cell r="H19">
            <v>15</v>
          </cell>
          <cell r="I19">
            <v>4.1500000000000004</v>
          </cell>
          <cell r="J19">
            <v>0</v>
          </cell>
          <cell r="K19">
            <v>31</v>
          </cell>
          <cell r="L19">
            <v>18</v>
          </cell>
        </row>
        <row r="20">
          <cell r="F20">
            <v>116</v>
          </cell>
          <cell r="G20">
            <v>116</v>
          </cell>
          <cell r="H20">
            <v>103</v>
          </cell>
          <cell r="I20">
            <v>3.32</v>
          </cell>
          <cell r="J20">
            <v>0</v>
          </cell>
          <cell r="K20">
            <v>108</v>
          </cell>
          <cell r="L20">
            <v>57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F28">
            <v>62</v>
          </cell>
          <cell r="G28">
            <v>62</v>
          </cell>
          <cell r="H28">
            <v>45</v>
          </cell>
          <cell r="I28">
            <v>0.92</v>
          </cell>
          <cell r="J28">
            <v>0</v>
          </cell>
          <cell r="K28">
            <v>39</v>
          </cell>
          <cell r="L28">
            <v>28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3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1</v>
          </cell>
          <cell r="D5">
            <v>0</v>
          </cell>
          <cell r="E5">
            <v>147</v>
          </cell>
          <cell r="F5">
            <v>67</v>
          </cell>
          <cell r="G5">
            <v>215</v>
          </cell>
          <cell r="H5">
            <v>105</v>
          </cell>
          <cell r="I5">
            <v>2.6494573000000003</v>
          </cell>
          <cell r="J5">
            <v>82</v>
          </cell>
          <cell r="K5">
            <v>212</v>
          </cell>
          <cell r="L5">
            <v>133</v>
          </cell>
        </row>
        <row r="6">
          <cell r="C6">
            <v>1</v>
          </cell>
          <cell r="D6">
            <v>1</v>
          </cell>
          <cell r="E6">
            <v>151</v>
          </cell>
          <cell r="F6">
            <v>2252</v>
          </cell>
          <cell r="G6">
            <v>2405</v>
          </cell>
          <cell r="H6">
            <v>1245</v>
          </cell>
          <cell r="I6">
            <v>20.28876270000001</v>
          </cell>
          <cell r="J6">
            <v>495</v>
          </cell>
          <cell r="K6">
            <v>2390</v>
          </cell>
          <cell r="L6">
            <v>1915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662</v>
          </cell>
          <cell r="G13">
            <v>662</v>
          </cell>
          <cell r="H13">
            <v>497</v>
          </cell>
          <cell r="I13">
            <v>2.994088400000003</v>
          </cell>
          <cell r="J13">
            <v>116</v>
          </cell>
          <cell r="K13">
            <v>661</v>
          </cell>
          <cell r="L13">
            <v>546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143</v>
          </cell>
          <cell r="G15">
            <v>143</v>
          </cell>
          <cell r="H15">
            <v>88</v>
          </cell>
          <cell r="I15">
            <v>0.81583909999999993</v>
          </cell>
          <cell r="J15">
            <v>6</v>
          </cell>
          <cell r="K15">
            <v>142</v>
          </cell>
          <cell r="L15">
            <v>138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2</v>
          </cell>
          <cell r="E17">
            <v>0</v>
          </cell>
          <cell r="F17">
            <v>31818</v>
          </cell>
          <cell r="G17">
            <v>31820</v>
          </cell>
          <cell r="H17">
            <v>28758</v>
          </cell>
          <cell r="I17">
            <v>104.19451409999667</v>
          </cell>
          <cell r="J17">
            <v>20555</v>
          </cell>
          <cell r="K17">
            <v>31610</v>
          </cell>
          <cell r="L17">
            <v>11836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330</v>
          </cell>
          <cell r="G26">
            <v>330</v>
          </cell>
          <cell r="H26">
            <v>282</v>
          </cell>
          <cell r="I26">
            <v>10.1106117</v>
          </cell>
          <cell r="J26">
            <v>16</v>
          </cell>
          <cell r="K26">
            <v>328</v>
          </cell>
          <cell r="L26">
            <v>315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1295</v>
          </cell>
          <cell r="G29">
            <v>1295</v>
          </cell>
          <cell r="H29">
            <v>702</v>
          </cell>
          <cell r="I29">
            <v>9.3204295000000101</v>
          </cell>
          <cell r="J29">
            <v>157</v>
          </cell>
          <cell r="K29">
            <v>1295</v>
          </cell>
          <cell r="L29">
            <v>1141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40">
        <row r="4">
          <cell r="E4">
            <v>0</v>
          </cell>
          <cell r="F4">
            <v>1519</v>
          </cell>
          <cell r="G4">
            <v>1519</v>
          </cell>
          <cell r="H4">
            <v>812</v>
          </cell>
          <cell r="I4">
            <v>17.503465800000004</v>
          </cell>
          <cell r="J4">
            <v>397</v>
          </cell>
          <cell r="K4">
            <v>1519</v>
          </cell>
          <cell r="L4">
            <v>957</v>
          </cell>
        </row>
        <row r="5">
          <cell r="E5">
            <v>1395</v>
          </cell>
          <cell r="F5">
            <v>4843</v>
          </cell>
          <cell r="G5">
            <v>6238</v>
          </cell>
          <cell r="H5">
            <v>1697</v>
          </cell>
          <cell r="I5">
            <v>73.628670800000037</v>
          </cell>
          <cell r="J5">
            <v>1358</v>
          </cell>
          <cell r="K5">
            <v>6238</v>
          </cell>
          <cell r="L5">
            <v>4646</v>
          </cell>
        </row>
        <row r="6">
          <cell r="E6">
            <v>0</v>
          </cell>
          <cell r="F6">
            <v>24770</v>
          </cell>
          <cell r="G6">
            <v>24770</v>
          </cell>
          <cell r="H6">
            <v>9975</v>
          </cell>
          <cell r="I6">
            <v>547.98851149999507</v>
          </cell>
          <cell r="J6">
            <v>6519</v>
          </cell>
          <cell r="K6">
            <v>24770</v>
          </cell>
          <cell r="L6">
            <v>18255</v>
          </cell>
        </row>
        <row r="7">
          <cell r="E7">
            <v>161</v>
          </cell>
          <cell r="F7">
            <v>3181</v>
          </cell>
          <cell r="G7">
            <v>3342</v>
          </cell>
          <cell r="H7">
            <v>1603</v>
          </cell>
          <cell r="I7">
            <v>30.398940899999989</v>
          </cell>
          <cell r="J7">
            <v>898</v>
          </cell>
          <cell r="K7">
            <v>3340</v>
          </cell>
          <cell r="L7">
            <v>2291</v>
          </cell>
        </row>
        <row r="8">
          <cell r="E8">
            <v>0</v>
          </cell>
          <cell r="F8">
            <v>3496</v>
          </cell>
          <cell r="G8">
            <v>3496</v>
          </cell>
          <cell r="H8">
            <v>1793</v>
          </cell>
          <cell r="I8">
            <v>23.363780200000008</v>
          </cell>
          <cell r="J8">
            <v>673</v>
          </cell>
          <cell r="K8">
            <v>3496</v>
          </cell>
          <cell r="L8">
            <v>2849</v>
          </cell>
        </row>
        <row r="9">
          <cell r="E9">
            <v>0</v>
          </cell>
          <cell r="F9">
            <v>7627</v>
          </cell>
          <cell r="G9">
            <v>7627</v>
          </cell>
          <cell r="H9">
            <v>3486</v>
          </cell>
          <cell r="I9">
            <v>167.62154920000035</v>
          </cell>
          <cell r="J9">
            <v>1590</v>
          </cell>
          <cell r="K9">
            <v>7627</v>
          </cell>
          <cell r="L9">
            <v>5423</v>
          </cell>
        </row>
        <row r="10">
          <cell r="E10">
            <v>0</v>
          </cell>
          <cell r="F10">
            <v>2156</v>
          </cell>
          <cell r="G10">
            <v>2156</v>
          </cell>
          <cell r="H10">
            <v>1518</v>
          </cell>
          <cell r="I10">
            <v>27.654625200000002</v>
          </cell>
          <cell r="J10">
            <v>238</v>
          </cell>
          <cell r="K10">
            <v>2156</v>
          </cell>
          <cell r="L10">
            <v>1923</v>
          </cell>
        </row>
        <row r="11">
          <cell r="E11">
            <v>0</v>
          </cell>
          <cell r="F11">
            <v>715</v>
          </cell>
          <cell r="G11">
            <v>715</v>
          </cell>
          <cell r="H11">
            <v>467</v>
          </cell>
          <cell r="I11">
            <v>3.0545404999999999</v>
          </cell>
          <cell r="J11">
            <v>109</v>
          </cell>
          <cell r="K11">
            <v>715</v>
          </cell>
          <cell r="L11">
            <v>595</v>
          </cell>
        </row>
        <row r="12">
          <cell r="E12">
            <v>0</v>
          </cell>
          <cell r="F12">
            <v>2654</v>
          </cell>
          <cell r="G12">
            <v>2654</v>
          </cell>
          <cell r="H12">
            <v>934</v>
          </cell>
          <cell r="I12">
            <v>59.688703499999988</v>
          </cell>
          <cell r="J12">
            <v>548</v>
          </cell>
          <cell r="K12">
            <v>2654</v>
          </cell>
          <cell r="L12">
            <v>1985</v>
          </cell>
        </row>
        <row r="13">
          <cell r="E13">
            <v>0</v>
          </cell>
          <cell r="F13">
            <v>1004</v>
          </cell>
          <cell r="G13">
            <v>1004</v>
          </cell>
          <cell r="H13">
            <v>562</v>
          </cell>
          <cell r="I13">
            <v>6.8106566999999982</v>
          </cell>
          <cell r="J13">
            <v>134</v>
          </cell>
          <cell r="K13">
            <v>1004</v>
          </cell>
          <cell r="L13">
            <v>915</v>
          </cell>
        </row>
        <row r="14">
          <cell r="E14">
            <v>0</v>
          </cell>
          <cell r="F14">
            <v>3998</v>
          </cell>
          <cell r="G14">
            <v>3998</v>
          </cell>
          <cell r="H14">
            <v>1750</v>
          </cell>
          <cell r="I14">
            <v>31.432411900000012</v>
          </cell>
          <cell r="J14">
            <v>1086</v>
          </cell>
          <cell r="K14">
            <v>3998</v>
          </cell>
          <cell r="L14">
            <v>2977</v>
          </cell>
        </row>
        <row r="15">
          <cell r="E15">
            <v>312</v>
          </cell>
          <cell r="F15">
            <v>2219</v>
          </cell>
          <cell r="G15">
            <v>2531</v>
          </cell>
          <cell r="H15">
            <v>1367</v>
          </cell>
          <cell r="I15">
            <v>53.123414900000022</v>
          </cell>
          <cell r="J15">
            <v>768</v>
          </cell>
          <cell r="K15">
            <v>2529</v>
          </cell>
          <cell r="L15">
            <v>1522</v>
          </cell>
        </row>
        <row r="16">
          <cell r="E16">
            <v>0</v>
          </cell>
          <cell r="F16">
            <v>3122</v>
          </cell>
          <cell r="G16">
            <v>3122</v>
          </cell>
          <cell r="H16">
            <v>1336</v>
          </cell>
          <cell r="I16">
            <v>32.02044429999998</v>
          </cell>
          <cell r="J16">
            <v>1029</v>
          </cell>
          <cell r="K16">
            <v>3122</v>
          </cell>
          <cell r="L16">
            <v>1882</v>
          </cell>
        </row>
        <row r="17">
          <cell r="E17">
            <v>0</v>
          </cell>
          <cell r="F17">
            <v>1686</v>
          </cell>
          <cell r="G17">
            <v>1686</v>
          </cell>
          <cell r="H17">
            <v>867</v>
          </cell>
          <cell r="I17">
            <v>12.699761899999995</v>
          </cell>
          <cell r="J17">
            <v>336</v>
          </cell>
          <cell r="K17">
            <v>1686</v>
          </cell>
          <cell r="L17">
            <v>1259</v>
          </cell>
        </row>
        <row r="18">
          <cell r="E18">
            <v>733</v>
          </cell>
          <cell r="F18">
            <v>0</v>
          </cell>
          <cell r="G18">
            <v>733</v>
          </cell>
          <cell r="H18">
            <v>459</v>
          </cell>
          <cell r="I18">
            <v>9.0202949000000014</v>
          </cell>
          <cell r="J18">
            <v>203</v>
          </cell>
          <cell r="K18">
            <v>733</v>
          </cell>
          <cell r="L18">
            <v>473</v>
          </cell>
        </row>
        <row r="19">
          <cell r="E19">
            <v>469</v>
          </cell>
          <cell r="F19">
            <v>3570</v>
          </cell>
          <cell r="G19">
            <v>4039</v>
          </cell>
          <cell r="H19">
            <v>1904</v>
          </cell>
          <cell r="I19">
            <v>68.039013600000118</v>
          </cell>
          <cell r="J19">
            <v>739</v>
          </cell>
          <cell r="K19">
            <v>4039</v>
          </cell>
          <cell r="L19">
            <v>5035</v>
          </cell>
        </row>
        <row r="20">
          <cell r="E20">
            <v>0</v>
          </cell>
          <cell r="F20">
            <v>3105</v>
          </cell>
          <cell r="G20">
            <v>3105</v>
          </cell>
          <cell r="H20">
            <v>1524</v>
          </cell>
          <cell r="I20">
            <v>57.997608999999976</v>
          </cell>
          <cell r="J20">
            <v>817</v>
          </cell>
          <cell r="K20">
            <v>3105</v>
          </cell>
          <cell r="L20">
            <v>2159</v>
          </cell>
        </row>
        <row r="21">
          <cell r="E21">
            <v>0</v>
          </cell>
          <cell r="F21">
            <v>2122</v>
          </cell>
          <cell r="G21">
            <v>2122</v>
          </cell>
          <cell r="H21">
            <v>761</v>
          </cell>
          <cell r="I21">
            <v>28.21647329999999</v>
          </cell>
          <cell r="J21">
            <v>477</v>
          </cell>
          <cell r="K21">
            <v>2122</v>
          </cell>
          <cell r="L21">
            <v>1433</v>
          </cell>
        </row>
        <row r="22">
          <cell r="E22">
            <v>84</v>
          </cell>
          <cell r="F22">
            <v>198</v>
          </cell>
          <cell r="G22">
            <v>282</v>
          </cell>
          <cell r="H22">
            <v>157</v>
          </cell>
          <cell r="I22">
            <v>8.6641909000000048</v>
          </cell>
          <cell r="J22">
            <v>83</v>
          </cell>
          <cell r="K22">
            <v>282</v>
          </cell>
          <cell r="L22">
            <v>191</v>
          </cell>
        </row>
        <row r="23">
          <cell r="E23">
            <v>34</v>
          </cell>
          <cell r="F23">
            <v>276</v>
          </cell>
          <cell r="G23">
            <v>310</v>
          </cell>
          <cell r="H23">
            <v>262</v>
          </cell>
          <cell r="I23">
            <v>10.507480599999996</v>
          </cell>
          <cell r="J23">
            <v>99</v>
          </cell>
          <cell r="K23">
            <v>310</v>
          </cell>
          <cell r="L23">
            <v>209</v>
          </cell>
        </row>
        <row r="24">
          <cell r="E24">
            <v>0</v>
          </cell>
          <cell r="F24">
            <v>1726</v>
          </cell>
          <cell r="G24">
            <v>1726</v>
          </cell>
          <cell r="H24">
            <v>985</v>
          </cell>
          <cell r="I24">
            <v>15.780794400000005</v>
          </cell>
          <cell r="J24">
            <v>405</v>
          </cell>
          <cell r="K24">
            <v>1726</v>
          </cell>
          <cell r="L24">
            <v>1173</v>
          </cell>
        </row>
        <row r="25">
          <cell r="E25">
            <v>0</v>
          </cell>
          <cell r="F25">
            <v>1072</v>
          </cell>
          <cell r="G25">
            <v>1072</v>
          </cell>
          <cell r="H25">
            <v>752</v>
          </cell>
          <cell r="I25">
            <v>5.9055884000000001</v>
          </cell>
          <cell r="J25">
            <v>290</v>
          </cell>
          <cell r="K25">
            <v>1072</v>
          </cell>
          <cell r="L25">
            <v>802</v>
          </cell>
        </row>
        <row r="26">
          <cell r="E26">
            <v>0</v>
          </cell>
          <cell r="F26">
            <v>5921</v>
          </cell>
          <cell r="G26">
            <v>5921</v>
          </cell>
          <cell r="H26">
            <v>4007</v>
          </cell>
          <cell r="I26">
            <v>39.971507100000039</v>
          </cell>
          <cell r="J26">
            <v>1216</v>
          </cell>
          <cell r="K26">
            <v>5921</v>
          </cell>
          <cell r="L26">
            <v>4361</v>
          </cell>
        </row>
        <row r="27">
          <cell r="E27">
            <v>0</v>
          </cell>
          <cell r="F27">
            <v>3949</v>
          </cell>
          <cell r="G27">
            <v>3949</v>
          </cell>
          <cell r="H27">
            <v>1861</v>
          </cell>
          <cell r="I27">
            <v>18.040209600000011</v>
          </cell>
          <cell r="J27">
            <v>837</v>
          </cell>
          <cell r="K27">
            <v>3949</v>
          </cell>
          <cell r="L27">
            <v>3016</v>
          </cell>
        </row>
        <row r="28">
          <cell r="E28">
            <v>1551</v>
          </cell>
          <cell r="F28">
            <v>3228</v>
          </cell>
          <cell r="G28">
            <v>4779</v>
          </cell>
          <cell r="H28">
            <v>1193</v>
          </cell>
          <cell r="I28">
            <v>28.853137199999999</v>
          </cell>
          <cell r="J28">
            <v>466</v>
          </cell>
          <cell r="K28">
            <v>4779</v>
          </cell>
          <cell r="L28">
            <v>4110</v>
          </cell>
        </row>
        <row r="29">
          <cell r="E29">
            <v>0</v>
          </cell>
          <cell r="F29">
            <v>3777</v>
          </cell>
          <cell r="G29">
            <v>3777</v>
          </cell>
          <cell r="H29">
            <v>677</v>
          </cell>
          <cell r="I29">
            <v>27.190566300000004</v>
          </cell>
          <cell r="J29">
            <v>659</v>
          </cell>
          <cell r="K29">
            <v>3777</v>
          </cell>
          <cell r="L29">
            <v>3093</v>
          </cell>
        </row>
        <row r="30">
          <cell r="E30">
            <v>0</v>
          </cell>
          <cell r="F30">
            <v>1347</v>
          </cell>
          <cell r="G30">
            <v>1347</v>
          </cell>
          <cell r="H30">
            <v>804</v>
          </cell>
          <cell r="I30">
            <v>26.020410299999995</v>
          </cell>
          <cell r="J30">
            <v>457</v>
          </cell>
          <cell r="K30">
            <v>1347</v>
          </cell>
          <cell r="L30">
            <v>831</v>
          </cell>
        </row>
        <row r="31">
          <cell r="E31">
            <v>0</v>
          </cell>
          <cell r="F31">
            <v>657</v>
          </cell>
          <cell r="G31">
            <v>657</v>
          </cell>
          <cell r="H31">
            <v>362</v>
          </cell>
          <cell r="I31">
            <v>48.855803900000005</v>
          </cell>
          <cell r="J31">
            <v>192</v>
          </cell>
          <cell r="K31">
            <v>657</v>
          </cell>
          <cell r="L31">
            <v>413</v>
          </cell>
        </row>
        <row r="32">
          <cell r="E32">
            <v>0</v>
          </cell>
          <cell r="F32">
            <v>1004</v>
          </cell>
          <cell r="G32">
            <v>1004</v>
          </cell>
          <cell r="H32">
            <v>748</v>
          </cell>
          <cell r="I32">
            <v>14.283700600000012</v>
          </cell>
          <cell r="J32">
            <v>207</v>
          </cell>
          <cell r="K32">
            <v>1004</v>
          </cell>
          <cell r="L32">
            <v>753</v>
          </cell>
        </row>
        <row r="33">
          <cell r="E33">
            <v>0</v>
          </cell>
          <cell r="F33">
            <v>3106</v>
          </cell>
          <cell r="G33">
            <v>3106</v>
          </cell>
          <cell r="H33">
            <v>1481</v>
          </cell>
          <cell r="I33">
            <v>32.490759300000015</v>
          </cell>
          <cell r="J33">
            <v>330</v>
          </cell>
          <cell r="K33">
            <v>3106</v>
          </cell>
          <cell r="L33">
            <v>1022</v>
          </cell>
        </row>
      </sheetData>
      <sheetData sheetId="41">
        <row r="4">
          <cell r="C4">
            <v>0</v>
          </cell>
          <cell r="D4">
            <v>0</v>
          </cell>
          <cell r="E4">
            <v>5</v>
          </cell>
          <cell r="F4">
            <v>1322</v>
          </cell>
          <cell r="G4">
            <v>1327</v>
          </cell>
          <cell r="H4">
            <v>323</v>
          </cell>
          <cell r="I4">
            <v>28.2506716</v>
          </cell>
          <cell r="J4">
            <v>485</v>
          </cell>
          <cell r="K4">
            <v>1051</v>
          </cell>
          <cell r="L4">
            <v>842</v>
          </cell>
        </row>
        <row r="5">
          <cell r="C5">
            <v>0</v>
          </cell>
          <cell r="D5">
            <v>1613</v>
          </cell>
          <cell r="E5">
            <v>0</v>
          </cell>
          <cell r="F5">
            <v>1320</v>
          </cell>
          <cell r="G5">
            <v>2933</v>
          </cell>
          <cell r="H5">
            <v>537</v>
          </cell>
          <cell r="I5">
            <v>34.773408000000003</v>
          </cell>
          <cell r="J5">
            <v>1114</v>
          </cell>
          <cell r="K5">
            <v>2903</v>
          </cell>
          <cell r="L5">
            <v>1819</v>
          </cell>
        </row>
        <row r="6">
          <cell r="C6">
            <v>0</v>
          </cell>
          <cell r="D6">
            <v>7</v>
          </cell>
          <cell r="E6">
            <v>1284</v>
          </cell>
          <cell r="F6">
            <v>9583</v>
          </cell>
          <cell r="G6">
            <v>10874</v>
          </cell>
          <cell r="H6">
            <v>3370</v>
          </cell>
          <cell r="I6">
            <v>401.09242</v>
          </cell>
          <cell r="J6">
            <v>3696</v>
          </cell>
          <cell r="K6">
            <v>10239</v>
          </cell>
          <cell r="L6">
            <v>7178</v>
          </cell>
        </row>
        <row r="7">
          <cell r="C7">
            <v>0</v>
          </cell>
          <cell r="D7">
            <v>3483</v>
          </cell>
          <cell r="E7">
            <v>0</v>
          </cell>
          <cell r="F7">
            <v>2207</v>
          </cell>
          <cell r="G7">
            <v>5690</v>
          </cell>
          <cell r="H7">
            <v>1073</v>
          </cell>
          <cell r="I7">
            <v>80.583435800000004</v>
          </cell>
          <cell r="J7">
            <v>2139</v>
          </cell>
          <cell r="K7">
            <v>5288</v>
          </cell>
          <cell r="L7">
            <v>3551</v>
          </cell>
        </row>
        <row r="8">
          <cell r="C8">
            <v>0</v>
          </cell>
          <cell r="D8">
            <v>2</v>
          </cell>
          <cell r="E8">
            <v>0</v>
          </cell>
          <cell r="F8">
            <v>1182</v>
          </cell>
          <cell r="G8">
            <v>1184</v>
          </cell>
          <cell r="H8">
            <v>422</v>
          </cell>
          <cell r="I8">
            <v>50.433396600000002</v>
          </cell>
          <cell r="J8">
            <v>327</v>
          </cell>
          <cell r="K8">
            <v>1113</v>
          </cell>
          <cell r="L8">
            <v>857</v>
          </cell>
        </row>
        <row r="9">
          <cell r="C9">
            <v>0</v>
          </cell>
          <cell r="D9">
            <v>909</v>
          </cell>
          <cell r="E9">
            <v>0</v>
          </cell>
          <cell r="F9">
            <v>635</v>
          </cell>
          <cell r="G9">
            <v>1544</v>
          </cell>
          <cell r="H9">
            <v>276</v>
          </cell>
          <cell r="I9">
            <v>47.272174999999997</v>
          </cell>
          <cell r="J9">
            <v>783</v>
          </cell>
          <cell r="K9">
            <v>1494</v>
          </cell>
          <cell r="L9">
            <v>761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148</v>
          </cell>
          <cell r="G10">
            <v>148</v>
          </cell>
          <cell r="H10">
            <v>74</v>
          </cell>
          <cell r="I10">
            <v>5.6007603000000001</v>
          </cell>
          <cell r="J10">
            <v>50</v>
          </cell>
          <cell r="K10">
            <v>127</v>
          </cell>
          <cell r="L10">
            <v>98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330</v>
          </cell>
          <cell r="G11">
            <v>330</v>
          </cell>
          <cell r="H11">
            <v>164</v>
          </cell>
          <cell r="I11">
            <v>5.2650106000000001</v>
          </cell>
          <cell r="J11">
            <v>79</v>
          </cell>
          <cell r="K11">
            <v>279</v>
          </cell>
          <cell r="L11">
            <v>251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312</v>
          </cell>
          <cell r="G12">
            <v>313</v>
          </cell>
          <cell r="H12">
            <v>80</v>
          </cell>
          <cell r="I12">
            <v>12.411260800000001</v>
          </cell>
          <cell r="J12">
            <v>63</v>
          </cell>
          <cell r="K12">
            <v>285</v>
          </cell>
          <cell r="L12">
            <v>250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489</v>
          </cell>
          <cell r="G13">
            <v>489</v>
          </cell>
          <cell r="H13">
            <v>206</v>
          </cell>
          <cell r="I13">
            <v>22.225263200000001</v>
          </cell>
          <cell r="J13">
            <v>128</v>
          </cell>
          <cell r="K13">
            <v>464</v>
          </cell>
          <cell r="L13">
            <v>361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1117</v>
          </cell>
          <cell r="G14">
            <v>1117</v>
          </cell>
          <cell r="H14">
            <v>491</v>
          </cell>
          <cell r="I14">
            <v>44.3867756</v>
          </cell>
          <cell r="J14">
            <v>408</v>
          </cell>
          <cell r="K14">
            <v>1044</v>
          </cell>
          <cell r="L14">
            <v>709</v>
          </cell>
        </row>
        <row r="15">
          <cell r="C15">
            <v>0</v>
          </cell>
          <cell r="D15">
            <v>0</v>
          </cell>
          <cell r="E15">
            <v>66</v>
          </cell>
          <cell r="F15">
            <v>1245</v>
          </cell>
          <cell r="G15">
            <v>1311</v>
          </cell>
          <cell r="H15">
            <v>347</v>
          </cell>
          <cell r="I15">
            <v>50.602699200000004</v>
          </cell>
          <cell r="J15">
            <v>312</v>
          </cell>
          <cell r="K15">
            <v>1209</v>
          </cell>
          <cell r="L15">
            <v>999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3111</v>
          </cell>
          <cell r="G16">
            <v>3113</v>
          </cell>
          <cell r="H16">
            <v>657</v>
          </cell>
          <cell r="I16">
            <v>75.744359599999996</v>
          </cell>
          <cell r="J16">
            <v>1252</v>
          </cell>
          <cell r="K16">
            <v>3022</v>
          </cell>
          <cell r="L16">
            <v>1861</v>
          </cell>
        </row>
        <row r="17">
          <cell r="C17">
            <v>152</v>
          </cell>
          <cell r="D17">
            <v>1</v>
          </cell>
          <cell r="E17">
            <v>802</v>
          </cell>
          <cell r="F17">
            <v>1402</v>
          </cell>
          <cell r="G17">
            <v>2357</v>
          </cell>
          <cell r="H17">
            <v>621</v>
          </cell>
          <cell r="I17">
            <v>40.129809799999997</v>
          </cell>
          <cell r="J17">
            <v>591</v>
          </cell>
          <cell r="K17">
            <v>2150</v>
          </cell>
          <cell r="L17">
            <v>1766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644</v>
          </cell>
          <cell r="G18">
            <v>644</v>
          </cell>
          <cell r="H18">
            <v>354</v>
          </cell>
          <cell r="I18">
            <v>15.462469499999999</v>
          </cell>
          <cell r="J18">
            <v>227</v>
          </cell>
          <cell r="K18">
            <v>554</v>
          </cell>
          <cell r="L18">
            <v>417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1240</v>
          </cell>
          <cell r="G19">
            <v>1240</v>
          </cell>
          <cell r="H19">
            <v>324</v>
          </cell>
          <cell r="I19">
            <v>49.281162600000002</v>
          </cell>
          <cell r="J19">
            <v>356</v>
          </cell>
          <cell r="K19">
            <v>1069</v>
          </cell>
          <cell r="L19">
            <v>884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1185</v>
          </cell>
          <cell r="G20">
            <v>1187</v>
          </cell>
          <cell r="H20">
            <v>468</v>
          </cell>
          <cell r="I20">
            <v>23.608367300000001</v>
          </cell>
          <cell r="J20">
            <v>333</v>
          </cell>
          <cell r="K20">
            <v>1117</v>
          </cell>
          <cell r="L20">
            <v>854</v>
          </cell>
        </row>
        <row r="21">
          <cell r="C21">
            <v>0</v>
          </cell>
          <cell r="D21">
            <v>3</v>
          </cell>
          <cell r="E21">
            <v>128</v>
          </cell>
          <cell r="F21">
            <v>1152</v>
          </cell>
          <cell r="G21">
            <v>1283</v>
          </cell>
          <cell r="H21">
            <v>459</v>
          </cell>
          <cell r="I21">
            <v>62.982914100000002</v>
          </cell>
          <cell r="J21">
            <v>152</v>
          </cell>
          <cell r="K21">
            <v>1198</v>
          </cell>
          <cell r="L21">
            <v>1131</v>
          </cell>
        </row>
        <row r="22">
          <cell r="C22">
            <v>0</v>
          </cell>
          <cell r="D22">
            <v>4</v>
          </cell>
          <cell r="E22">
            <v>0</v>
          </cell>
          <cell r="F22">
            <v>875</v>
          </cell>
          <cell r="G22">
            <v>879</v>
          </cell>
          <cell r="H22">
            <v>139</v>
          </cell>
          <cell r="I22">
            <v>8.8114083999999995</v>
          </cell>
          <cell r="J22">
            <v>421</v>
          </cell>
          <cell r="K22">
            <v>639</v>
          </cell>
          <cell r="L22">
            <v>458</v>
          </cell>
        </row>
        <row r="23">
          <cell r="C23">
            <v>0</v>
          </cell>
          <cell r="D23">
            <v>1473</v>
          </cell>
          <cell r="E23">
            <v>0</v>
          </cell>
          <cell r="F23">
            <v>2686</v>
          </cell>
          <cell r="G23">
            <v>4159</v>
          </cell>
          <cell r="H23">
            <v>1113</v>
          </cell>
          <cell r="I23">
            <v>56.9018418</v>
          </cell>
          <cell r="J23">
            <v>1689</v>
          </cell>
          <cell r="K23">
            <v>3810</v>
          </cell>
          <cell r="L23">
            <v>2470</v>
          </cell>
        </row>
        <row r="24">
          <cell r="C24">
            <v>0</v>
          </cell>
          <cell r="D24">
            <v>1</v>
          </cell>
          <cell r="E24">
            <v>307</v>
          </cell>
          <cell r="F24">
            <v>1371</v>
          </cell>
          <cell r="G24">
            <v>1679</v>
          </cell>
          <cell r="H24">
            <v>687</v>
          </cell>
          <cell r="I24">
            <v>36.871903400000001</v>
          </cell>
          <cell r="J24">
            <v>599</v>
          </cell>
          <cell r="K24">
            <v>1261</v>
          </cell>
          <cell r="L24">
            <v>1080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344</v>
          </cell>
          <cell r="G25">
            <v>344</v>
          </cell>
          <cell r="H25">
            <v>154</v>
          </cell>
          <cell r="I25">
            <v>5.2262392000000002</v>
          </cell>
          <cell r="J25">
            <v>94</v>
          </cell>
          <cell r="K25">
            <v>327</v>
          </cell>
          <cell r="L25">
            <v>250</v>
          </cell>
        </row>
        <row r="26">
          <cell r="C26">
            <v>0</v>
          </cell>
          <cell r="D26">
            <v>15</v>
          </cell>
          <cell r="E26">
            <v>0</v>
          </cell>
          <cell r="F26">
            <v>1097</v>
          </cell>
          <cell r="G26">
            <v>1112</v>
          </cell>
          <cell r="H26">
            <v>314</v>
          </cell>
          <cell r="I26">
            <v>42.425752500000002</v>
          </cell>
          <cell r="J26">
            <v>334</v>
          </cell>
          <cell r="K26">
            <v>1046</v>
          </cell>
          <cell r="L26">
            <v>778</v>
          </cell>
        </row>
        <row r="27">
          <cell r="C27">
            <v>0</v>
          </cell>
          <cell r="D27">
            <v>16</v>
          </cell>
          <cell r="E27">
            <v>0</v>
          </cell>
          <cell r="F27">
            <v>2180</v>
          </cell>
          <cell r="G27">
            <v>2196</v>
          </cell>
          <cell r="H27">
            <v>815</v>
          </cell>
          <cell r="I27">
            <v>85.847930300000002</v>
          </cell>
          <cell r="J27">
            <v>720</v>
          </cell>
          <cell r="K27">
            <v>1894</v>
          </cell>
          <cell r="L27">
            <v>1476</v>
          </cell>
        </row>
        <row r="28">
          <cell r="C28">
            <v>0</v>
          </cell>
          <cell r="D28">
            <v>0</v>
          </cell>
          <cell r="E28">
            <v>115</v>
          </cell>
          <cell r="F28">
            <v>496</v>
          </cell>
          <cell r="G28">
            <v>611</v>
          </cell>
          <cell r="H28">
            <v>237</v>
          </cell>
          <cell r="I28">
            <v>27.0063757</v>
          </cell>
          <cell r="J28">
            <v>68</v>
          </cell>
          <cell r="K28">
            <v>602</v>
          </cell>
          <cell r="L28">
            <v>544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1751</v>
          </cell>
          <cell r="G29">
            <v>1751</v>
          </cell>
          <cell r="H29">
            <v>464</v>
          </cell>
          <cell r="I29">
            <v>47.683027799999998</v>
          </cell>
          <cell r="J29">
            <v>565</v>
          </cell>
          <cell r="K29">
            <v>1665</v>
          </cell>
          <cell r="L29">
            <v>1186</v>
          </cell>
        </row>
        <row r="30">
          <cell r="C30">
            <v>0</v>
          </cell>
          <cell r="D30">
            <v>5</v>
          </cell>
          <cell r="E30">
            <v>0</v>
          </cell>
          <cell r="F30">
            <v>1889</v>
          </cell>
          <cell r="G30">
            <v>1894</v>
          </cell>
          <cell r="H30">
            <v>1017</v>
          </cell>
          <cell r="I30">
            <v>63.242511999999998</v>
          </cell>
          <cell r="J30">
            <v>357</v>
          </cell>
          <cell r="K30">
            <v>1443</v>
          </cell>
          <cell r="L30">
            <v>1537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1330</v>
          </cell>
          <cell r="G31">
            <v>1331</v>
          </cell>
          <cell r="H31">
            <v>421</v>
          </cell>
          <cell r="I31">
            <v>63.983250400000003</v>
          </cell>
          <cell r="J31">
            <v>347</v>
          </cell>
          <cell r="K31">
            <v>1281</v>
          </cell>
          <cell r="L31">
            <v>984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819</v>
          </cell>
          <cell r="G32">
            <v>819</v>
          </cell>
          <cell r="H32">
            <v>326</v>
          </cell>
          <cell r="I32">
            <v>38.846411600000003</v>
          </cell>
          <cell r="J32">
            <v>226</v>
          </cell>
          <cell r="K32">
            <v>795</v>
          </cell>
          <cell r="L32">
            <v>593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937</v>
          </cell>
          <cell r="G33">
            <v>937</v>
          </cell>
          <cell r="H33">
            <v>350</v>
          </cell>
          <cell r="I33">
            <v>25.179128500000001</v>
          </cell>
          <cell r="J33">
            <v>331</v>
          </cell>
          <cell r="K33">
            <v>739</v>
          </cell>
          <cell r="L33">
            <v>606</v>
          </cell>
        </row>
      </sheetData>
      <sheetData sheetId="42">
        <row r="4">
          <cell r="C4">
            <v>1825</v>
          </cell>
          <cell r="D4">
            <v>335</v>
          </cell>
          <cell r="E4">
            <v>702</v>
          </cell>
          <cell r="F4">
            <v>701</v>
          </cell>
          <cell r="G4">
            <v>3563</v>
          </cell>
          <cell r="H4">
            <v>2160</v>
          </cell>
          <cell r="I4">
            <v>19.516918099999973</v>
          </cell>
          <cell r="J4">
            <v>2022</v>
          </cell>
          <cell r="K4">
            <v>3563</v>
          </cell>
          <cell r="L4">
            <v>3563</v>
          </cell>
        </row>
        <row r="5">
          <cell r="C5">
            <v>10</v>
          </cell>
          <cell r="D5">
            <v>53</v>
          </cell>
          <cell r="E5">
            <v>101</v>
          </cell>
          <cell r="F5">
            <v>150</v>
          </cell>
          <cell r="G5">
            <v>314</v>
          </cell>
          <cell r="H5">
            <v>63</v>
          </cell>
          <cell r="I5">
            <v>1.9087218000000001</v>
          </cell>
          <cell r="J5">
            <v>138</v>
          </cell>
          <cell r="K5">
            <v>314</v>
          </cell>
          <cell r="L5">
            <v>314</v>
          </cell>
        </row>
        <row r="6">
          <cell r="C6">
            <v>13</v>
          </cell>
          <cell r="D6">
            <v>818</v>
          </cell>
          <cell r="E6">
            <v>71</v>
          </cell>
          <cell r="F6">
            <v>2032</v>
          </cell>
          <cell r="G6">
            <v>2934</v>
          </cell>
          <cell r="H6">
            <v>831</v>
          </cell>
          <cell r="I6">
            <v>47.927466099999862</v>
          </cell>
          <cell r="J6">
            <v>1253</v>
          </cell>
          <cell r="K6">
            <v>2934</v>
          </cell>
          <cell r="L6">
            <v>2934</v>
          </cell>
        </row>
        <row r="7">
          <cell r="C7">
            <v>560</v>
          </cell>
          <cell r="D7">
            <v>627</v>
          </cell>
          <cell r="E7">
            <v>1073</v>
          </cell>
          <cell r="F7">
            <v>1359</v>
          </cell>
          <cell r="G7">
            <v>3619</v>
          </cell>
          <cell r="H7">
            <v>1187</v>
          </cell>
          <cell r="I7">
            <v>31.545285900000007</v>
          </cell>
          <cell r="J7">
            <v>1676</v>
          </cell>
          <cell r="K7">
            <v>3619</v>
          </cell>
          <cell r="L7">
            <v>3619</v>
          </cell>
        </row>
        <row r="8">
          <cell r="C8">
            <v>20</v>
          </cell>
          <cell r="D8">
            <v>88</v>
          </cell>
          <cell r="E8">
            <v>7</v>
          </cell>
          <cell r="F8">
            <v>123</v>
          </cell>
          <cell r="G8">
            <v>238</v>
          </cell>
          <cell r="H8">
            <v>108</v>
          </cell>
          <cell r="I8">
            <v>1.0861142000000001</v>
          </cell>
          <cell r="J8">
            <v>125</v>
          </cell>
          <cell r="K8">
            <v>238</v>
          </cell>
          <cell r="L8">
            <v>238</v>
          </cell>
        </row>
        <row r="9">
          <cell r="C9">
            <v>0</v>
          </cell>
          <cell r="D9">
            <v>27</v>
          </cell>
          <cell r="E9">
            <v>0</v>
          </cell>
          <cell r="F9">
            <v>117</v>
          </cell>
          <cell r="G9">
            <v>144</v>
          </cell>
          <cell r="H9">
            <v>27</v>
          </cell>
          <cell r="I9">
            <v>1.6386537999999999</v>
          </cell>
          <cell r="J9">
            <v>55</v>
          </cell>
          <cell r="K9">
            <v>144</v>
          </cell>
          <cell r="L9">
            <v>144</v>
          </cell>
        </row>
        <row r="10">
          <cell r="C10">
            <v>0</v>
          </cell>
          <cell r="D10">
            <v>77</v>
          </cell>
          <cell r="E10">
            <v>0</v>
          </cell>
          <cell r="F10">
            <v>184</v>
          </cell>
          <cell r="G10">
            <v>261</v>
          </cell>
          <cell r="H10">
            <v>77</v>
          </cell>
          <cell r="I10">
            <v>5.5807612000000013</v>
          </cell>
          <cell r="J10">
            <v>78</v>
          </cell>
          <cell r="K10">
            <v>261</v>
          </cell>
          <cell r="L10">
            <v>261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C13">
            <v>138</v>
          </cell>
          <cell r="D13">
            <v>29</v>
          </cell>
          <cell r="E13">
            <v>267</v>
          </cell>
          <cell r="F13">
            <v>90</v>
          </cell>
          <cell r="G13">
            <v>524</v>
          </cell>
          <cell r="H13">
            <v>167</v>
          </cell>
          <cell r="I13">
            <v>9.7265683000000021</v>
          </cell>
          <cell r="J13">
            <v>189</v>
          </cell>
          <cell r="K13">
            <v>524</v>
          </cell>
          <cell r="L13">
            <v>524</v>
          </cell>
        </row>
        <row r="14">
          <cell r="C14">
            <v>72</v>
          </cell>
          <cell r="D14">
            <v>243</v>
          </cell>
          <cell r="E14">
            <v>680</v>
          </cell>
          <cell r="F14">
            <v>1000</v>
          </cell>
          <cell r="G14">
            <v>1995</v>
          </cell>
          <cell r="H14">
            <v>315</v>
          </cell>
          <cell r="I14">
            <v>19.091942700000004</v>
          </cell>
          <cell r="J14">
            <v>880</v>
          </cell>
          <cell r="K14">
            <v>1995</v>
          </cell>
          <cell r="L14">
            <v>1995</v>
          </cell>
        </row>
        <row r="15">
          <cell r="C15">
            <v>0</v>
          </cell>
          <cell r="D15">
            <v>80</v>
          </cell>
          <cell r="E15">
            <v>20</v>
          </cell>
          <cell r="F15">
            <v>416</v>
          </cell>
          <cell r="G15">
            <v>516</v>
          </cell>
          <cell r="H15">
            <v>80</v>
          </cell>
          <cell r="I15">
            <v>8.4636002999999942</v>
          </cell>
          <cell r="J15">
            <v>132</v>
          </cell>
          <cell r="K15">
            <v>516</v>
          </cell>
          <cell r="L15">
            <v>516</v>
          </cell>
        </row>
        <row r="16">
          <cell r="C16">
            <v>0</v>
          </cell>
          <cell r="D16">
            <v>86</v>
          </cell>
          <cell r="E16">
            <v>0</v>
          </cell>
          <cell r="F16">
            <v>203</v>
          </cell>
          <cell r="G16">
            <v>289</v>
          </cell>
          <cell r="H16">
            <v>86</v>
          </cell>
          <cell r="I16">
            <v>3.0158989000000003</v>
          </cell>
          <cell r="J16">
            <v>141</v>
          </cell>
          <cell r="K16">
            <v>289</v>
          </cell>
          <cell r="L16">
            <v>289</v>
          </cell>
        </row>
        <row r="17">
          <cell r="C17">
            <v>0</v>
          </cell>
          <cell r="D17">
            <v>189</v>
          </cell>
          <cell r="E17">
            <v>0</v>
          </cell>
          <cell r="F17">
            <v>361</v>
          </cell>
          <cell r="G17">
            <v>550</v>
          </cell>
          <cell r="H17">
            <v>189</v>
          </cell>
          <cell r="I17">
            <v>4.4726364000000007</v>
          </cell>
          <cell r="J17">
            <v>222</v>
          </cell>
          <cell r="K17">
            <v>550</v>
          </cell>
          <cell r="L17">
            <v>550</v>
          </cell>
        </row>
        <row r="18">
          <cell r="C18">
            <v>206</v>
          </cell>
          <cell r="D18">
            <v>121</v>
          </cell>
          <cell r="E18">
            <v>350</v>
          </cell>
          <cell r="F18">
            <v>283</v>
          </cell>
          <cell r="G18">
            <v>960</v>
          </cell>
          <cell r="H18">
            <v>327</v>
          </cell>
          <cell r="I18">
            <v>16.184552499999999</v>
          </cell>
          <cell r="J18">
            <v>332</v>
          </cell>
          <cell r="K18">
            <v>960</v>
          </cell>
          <cell r="L18">
            <v>960</v>
          </cell>
        </row>
        <row r="19">
          <cell r="C19">
            <v>0</v>
          </cell>
          <cell r="D19">
            <v>123</v>
          </cell>
          <cell r="E19">
            <v>0</v>
          </cell>
          <cell r="F19">
            <v>248</v>
          </cell>
          <cell r="G19">
            <v>371</v>
          </cell>
          <cell r="H19">
            <v>123</v>
          </cell>
          <cell r="I19">
            <v>2.2279893</v>
          </cell>
          <cell r="J19">
            <v>187</v>
          </cell>
          <cell r="K19">
            <v>371</v>
          </cell>
          <cell r="L19">
            <v>371</v>
          </cell>
        </row>
        <row r="20">
          <cell r="C20">
            <v>223</v>
          </cell>
          <cell r="D20">
            <v>47</v>
          </cell>
          <cell r="E20">
            <v>736</v>
          </cell>
          <cell r="F20">
            <v>142</v>
          </cell>
          <cell r="G20">
            <v>1148</v>
          </cell>
          <cell r="H20">
            <v>270</v>
          </cell>
          <cell r="I20">
            <v>20.869916700000008</v>
          </cell>
          <cell r="J20">
            <v>244</v>
          </cell>
          <cell r="K20">
            <v>1148</v>
          </cell>
          <cell r="L20">
            <v>1148</v>
          </cell>
        </row>
        <row r="21">
          <cell r="C21">
            <v>303</v>
          </cell>
          <cell r="D21">
            <v>80</v>
          </cell>
          <cell r="E21">
            <v>683</v>
          </cell>
          <cell r="F21">
            <v>172</v>
          </cell>
          <cell r="G21">
            <v>1238</v>
          </cell>
          <cell r="H21">
            <v>383</v>
          </cell>
          <cell r="I21">
            <v>45.178846699999987</v>
          </cell>
          <cell r="J21">
            <v>515</v>
          </cell>
          <cell r="K21">
            <v>1238</v>
          </cell>
          <cell r="L21">
            <v>1238</v>
          </cell>
        </row>
        <row r="22">
          <cell r="C22">
            <v>0</v>
          </cell>
          <cell r="D22">
            <v>31</v>
          </cell>
          <cell r="E22">
            <v>0</v>
          </cell>
          <cell r="F22">
            <v>104</v>
          </cell>
          <cell r="G22">
            <v>135</v>
          </cell>
          <cell r="H22">
            <v>31</v>
          </cell>
          <cell r="I22">
            <v>1.3097221999999999</v>
          </cell>
          <cell r="J22">
            <v>54</v>
          </cell>
          <cell r="K22">
            <v>135</v>
          </cell>
          <cell r="L22">
            <v>135</v>
          </cell>
        </row>
        <row r="23">
          <cell r="C23">
            <v>59</v>
          </cell>
          <cell r="D23">
            <v>334</v>
          </cell>
          <cell r="E23">
            <v>437</v>
          </cell>
          <cell r="F23">
            <v>307</v>
          </cell>
          <cell r="G23">
            <v>1137</v>
          </cell>
          <cell r="H23">
            <v>393</v>
          </cell>
          <cell r="I23">
            <v>5.5655237000000062</v>
          </cell>
          <cell r="J23">
            <v>515</v>
          </cell>
          <cell r="K23">
            <v>1137</v>
          </cell>
          <cell r="L23">
            <v>1137</v>
          </cell>
        </row>
        <row r="24">
          <cell r="C24">
            <v>110</v>
          </cell>
          <cell r="D24">
            <v>118</v>
          </cell>
          <cell r="E24">
            <v>258</v>
          </cell>
          <cell r="F24">
            <v>547</v>
          </cell>
          <cell r="G24">
            <v>1033</v>
          </cell>
          <cell r="H24">
            <v>228</v>
          </cell>
          <cell r="I24">
            <v>19.308256699999998</v>
          </cell>
          <cell r="J24">
            <v>444</v>
          </cell>
          <cell r="K24">
            <v>1033</v>
          </cell>
          <cell r="L24">
            <v>1033</v>
          </cell>
        </row>
        <row r="25">
          <cell r="C25">
            <v>0</v>
          </cell>
          <cell r="D25">
            <v>82</v>
          </cell>
          <cell r="E25">
            <v>0</v>
          </cell>
          <cell r="F25">
            <v>339</v>
          </cell>
          <cell r="G25">
            <v>421</v>
          </cell>
          <cell r="H25">
            <v>82</v>
          </cell>
          <cell r="I25">
            <v>1.6159900000000009</v>
          </cell>
          <cell r="J25">
            <v>269</v>
          </cell>
          <cell r="K25">
            <v>421</v>
          </cell>
          <cell r="L25">
            <v>421</v>
          </cell>
        </row>
        <row r="26">
          <cell r="C26">
            <v>0</v>
          </cell>
          <cell r="D26">
            <v>225</v>
          </cell>
          <cell r="E26">
            <v>0</v>
          </cell>
          <cell r="F26">
            <v>814</v>
          </cell>
          <cell r="G26">
            <v>1039</v>
          </cell>
          <cell r="H26">
            <v>225</v>
          </cell>
          <cell r="I26">
            <v>24.125201399999998</v>
          </cell>
          <cell r="J26">
            <v>350</v>
          </cell>
          <cell r="K26">
            <v>1039</v>
          </cell>
          <cell r="L26">
            <v>1039</v>
          </cell>
        </row>
        <row r="27">
          <cell r="C27">
            <v>38</v>
          </cell>
          <cell r="D27">
            <v>77</v>
          </cell>
          <cell r="E27">
            <v>175</v>
          </cell>
          <cell r="F27">
            <v>246</v>
          </cell>
          <cell r="G27">
            <v>536</v>
          </cell>
          <cell r="H27">
            <v>115</v>
          </cell>
          <cell r="I27">
            <v>7.1251661999999989</v>
          </cell>
          <cell r="J27">
            <v>245</v>
          </cell>
          <cell r="K27">
            <v>536</v>
          </cell>
          <cell r="L27">
            <v>536</v>
          </cell>
        </row>
        <row r="28"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1</v>
          </cell>
          <cell r="H28">
            <v>0</v>
          </cell>
          <cell r="I28">
            <v>2.6059999999999999E-4</v>
          </cell>
          <cell r="J28">
            <v>0</v>
          </cell>
          <cell r="K28">
            <v>1</v>
          </cell>
          <cell r="L28">
            <v>1</v>
          </cell>
        </row>
        <row r="29">
          <cell r="C29">
            <v>0</v>
          </cell>
          <cell r="D29">
            <v>28</v>
          </cell>
          <cell r="E29">
            <v>0</v>
          </cell>
          <cell r="F29">
            <v>82</v>
          </cell>
          <cell r="G29">
            <v>110</v>
          </cell>
          <cell r="H29">
            <v>28</v>
          </cell>
          <cell r="I29">
            <v>3.4463953000000003</v>
          </cell>
          <cell r="J29">
            <v>35</v>
          </cell>
          <cell r="K29">
            <v>110</v>
          </cell>
          <cell r="L29">
            <v>110</v>
          </cell>
        </row>
        <row r="30">
          <cell r="C30">
            <v>0</v>
          </cell>
          <cell r="D30">
            <v>29</v>
          </cell>
          <cell r="E30">
            <v>0</v>
          </cell>
          <cell r="F30">
            <v>27</v>
          </cell>
          <cell r="G30">
            <v>56</v>
          </cell>
          <cell r="H30">
            <v>29</v>
          </cell>
          <cell r="I30">
            <v>0.38697629999999988</v>
          </cell>
          <cell r="J30">
            <v>20</v>
          </cell>
          <cell r="K30">
            <v>56</v>
          </cell>
          <cell r="L30">
            <v>56</v>
          </cell>
        </row>
        <row r="31">
          <cell r="C31">
            <v>0</v>
          </cell>
          <cell r="D31">
            <v>75</v>
          </cell>
          <cell r="E31">
            <v>0</v>
          </cell>
          <cell r="F31">
            <v>260</v>
          </cell>
          <cell r="G31">
            <v>335</v>
          </cell>
          <cell r="H31">
            <v>75</v>
          </cell>
          <cell r="I31">
            <v>9.2405117000000008</v>
          </cell>
          <cell r="J31">
            <v>120</v>
          </cell>
          <cell r="K31">
            <v>335</v>
          </cell>
          <cell r="L31">
            <v>335</v>
          </cell>
        </row>
        <row r="32">
          <cell r="C32">
            <v>136</v>
          </cell>
          <cell r="D32">
            <v>209</v>
          </cell>
          <cell r="E32">
            <v>363</v>
          </cell>
          <cell r="F32">
            <v>362</v>
          </cell>
          <cell r="G32">
            <v>1070</v>
          </cell>
          <cell r="H32">
            <v>345</v>
          </cell>
          <cell r="I32">
            <v>15.888645399999996</v>
          </cell>
          <cell r="J32">
            <v>475</v>
          </cell>
          <cell r="K32">
            <v>1070</v>
          </cell>
          <cell r="L32">
            <v>1070</v>
          </cell>
        </row>
        <row r="33">
          <cell r="G33">
            <v>0</v>
          </cell>
        </row>
      </sheetData>
      <sheetData sheetId="43">
        <row r="4">
          <cell r="C4">
            <v>87</v>
          </cell>
          <cell r="D4">
            <v>0</v>
          </cell>
          <cell r="E4">
            <v>7</v>
          </cell>
          <cell r="F4">
            <v>0</v>
          </cell>
          <cell r="G4">
            <v>94</v>
          </cell>
          <cell r="H4">
            <v>87</v>
          </cell>
          <cell r="I4">
            <v>0.76688460000000003</v>
          </cell>
          <cell r="J4">
            <v>22</v>
          </cell>
          <cell r="K4">
            <v>82</v>
          </cell>
          <cell r="L4">
            <v>80</v>
          </cell>
        </row>
        <row r="5">
          <cell r="C5">
            <v>113</v>
          </cell>
          <cell r="D5">
            <v>0</v>
          </cell>
          <cell r="E5">
            <v>75</v>
          </cell>
          <cell r="F5">
            <v>5</v>
          </cell>
          <cell r="G5">
            <v>193</v>
          </cell>
          <cell r="H5">
            <v>113</v>
          </cell>
          <cell r="I5">
            <v>6.0502067999999998</v>
          </cell>
          <cell r="J5">
            <v>53</v>
          </cell>
          <cell r="K5">
            <v>178</v>
          </cell>
          <cell r="L5">
            <v>96</v>
          </cell>
        </row>
        <row r="6">
          <cell r="C6">
            <v>388</v>
          </cell>
          <cell r="D6">
            <v>3924</v>
          </cell>
          <cell r="E6">
            <v>102</v>
          </cell>
          <cell r="F6">
            <v>4836</v>
          </cell>
          <cell r="G6">
            <v>9250</v>
          </cell>
          <cell r="H6">
            <v>4312</v>
          </cell>
          <cell r="I6">
            <v>71.574537499999863</v>
          </cell>
          <cell r="J6">
            <v>5568</v>
          </cell>
          <cell r="K6">
            <v>7728</v>
          </cell>
          <cell r="L6">
            <v>2870</v>
          </cell>
        </row>
        <row r="7">
          <cell r="C7">
            <v>351</v>
          </cell>
          <cell r="D7">
            <v>12</v>
          </cell>
          <cell r="E7">
            <v>225</v>
          </cell>
          <cell r="F7">
            <v>4</v>
          </cell>
          <cell r="G7">
            <v>592</v>
          </cell>
          <cell r="H7">
            <v>363</v>
          </cell>
          <cell r="I7">
            <v>14.480524299999992</v>
          </cell>
          <cell r="J7">
            <v>93</v>
          </cell>
          <cell r="K7">
            <v>305</v>
          </cell>
          <cell r="L7">
            <v>286</v>
          </cell>
        </row>
        <row r="8">
          <cell r="C8">
            <v>816</v>
          </cell>
          <cell r="D8">
            <v>114</v>
          </cell>
          <cell r="E8">
            <v>400</v>
          </cell>
          <cell r="F8">
            <v>17</v>
          </cell>
          <cell r="G8">
            <v>1347</v>
          </cell>
          <cell r="H8">
            <v>930</v>
          </cell>
          <cell r="I8">
            <v>9.7667654999999893</v>
          </cell>
          <cell r="J8">
            <v>538</v>
          </cell>
          <cell r="K8">
            <v>940</v>
          </cell>
          <cell r="L8">
            <v>706</v>
          </cell>
        </row>
        <row r="9">
          <cell r="C9">
            <v>2028</v>
          </cell>
          <cell r="D9">
            <v>1497</v>
          </cell>
          <cell r="E9">
            <v>1989</v>
          </cell>
          <cell r="F9">
            <v>152</v>
          </cell>
          <cell r="G9">
            <v>5666</v>
          </cell>
          <cell r="H9">
            <v>3525</v>
          </cell>
          <cell r="I9">
            <v>43.506612599999926</v>
          </cell>
          <cell r="J9">
            <v>2284</v>
          </cell>
          <cell r="K9">
            <v>1153</v>
          </cell>
          <cell r="L9">
            <v>906</v>
          </cell>
        </row>
        <row r="10">
          <cell r="C10">
            <v>1467</v>
          </cell>
          <cell r="D10">
            <v>251</v>
          </cell>
          <cell r="E10">
            <v>1659</v>
          </cell>
          <cell r="F10">
            <v>151</v>
          </cell>
          <cell r="G10">
            <v>3528</v>
          </cell>
          <cell r="H10">
            <v>1718</v>
          </cell>
          <cell r="I10">
            <v>44.753578599999948</v>
          </cell>
          <cell r="J10">
            <v>807</v>
          </cell>
          <cell r="K10">
            <v>1196</v>
          </cell>
          <cell r="L10">
            <v>1066</v>
          </cell>
        </row>
        <row r="11">
          <cell r="C11">
            <v>1135</v>
          </cell>
          <cell r="D11">
            <v>0</v>
          </cell>
          <cell r="E11">
            <v>559</v>
          </cell>
          <cell r="F11">
            <v>0</v>
          </cell>
          <cell r="G11">
            <v>1694</v>
          </cell>
          <cell r="H11">
            <v>1135</v>
          </cell>
          <cell r="I11">
            <v>17.688740199999994</v>
          </cell>
          <cell r="J11">
            <v>569</v>
          </cell>
          <cell r="K11">
            <v>551</v>
          </cell>
          <cell r="L11">
            <v>532</v>
          </cell>
        </row>
        <row r="12">
          <cell r="C12">
            <v>934</v>
          </cell>
          <cell r="D12">
            <v>0</v>
          </cell>
          <cell r="E12">
            <v>2465</v>
          </cell>
          <cell r="F12">
            <v>0</v>
          </cell>
          <cell r="G12">
            <v>3399</v>
          </cell>
          <cell r="H12">
            <v>934</v>
          </cell>
          <cell r="I12">
            <v>39.652776099999976</v>
          </cell>
          <cell r="J12">
            <v>1131</v>
          </cell>
          <cell r="K12">
            <v>1784</v>
          </cell>
          <cell r="L12">
            <v>1608</v>
          </cell>
        </row>
        <row r="13">
          <cell r="C13">
            <v>15</v>
          </cell>
          <cell r="D13">
            <v>31</v>
          </cell>
          <cell r="E13">
            <v>68</v>
          </cell>
          <cell r="F13">
            <v>76</v>
          </cell>
          <cell r="G13">
            <v>190</v>
          </cell>
          <cell r="H13">
            <v>46</v>
          </cell>
          <cell r="I13">
            <v>0.27843769999999995</v>
          </cell>
          <cell r="J13">
            <v>88</v>
          </cell>
          <cell r="K13">
            <v>0</v>
          </cell>
          <cell r="L13">
            <v>0</v>
          </cell>
        </row>
        <row r="14">
          <cell r="C14">
            <v>2073</v>
          </cell>
          <cell r="D14">
            <v>712</v>
          </cell>
          <cell r="E14">
            <v>2944</v>
          </cell>
          <cell r="F14">
            <v>174</v>
          </cell>
          <cell r="G14">
            <v>5903</v>
          </cell>
          <cell r="H14">
            <v>2785</v>
          </cell>
          <cell r="I14">
            <v>111.96359879999979</v>
          </cell>
          <cell r="J14">
            <v>1212</v>
          </cell>
          <cell r="K14">
            <v>3775</v>
          </cell>
          <cell r="L14">
            <v>3376</v>
          </cell>
        </row>
        <row r="15">
          <cell r="C15">
            <v>0</v>
          </cell>
          <cell r="D15">
            <v>9</v>
          </cell>
          <cell r="E15">
            <v>0</v>
          </cell>
          <cell r="F15">
            <v>19</v>
          </cell>
          <cell r="G15">
            <v>28</v>
          </cell>
          <cell r="H15">
            <v>9</v>
          </cell>
          <cell r="I15">
            <v>7.3275099999999996E-2</v>
          </cell>
          <cell r="J15">
            <v>13</v>
          </cell>
          <cell r="K15">
            <v>28</v>
          </cell>
          <cell r="L15">
            <v>12</v>
          </cell>
        </row>
        <row r="16">
          <cell r="C16">
            <v>0</v>
          </cell>
          <cell r="D16">
            <v>179</v>
          </cell>
          <cell r="E16">
            <v>0</v>
          </cell>
          <cell r="F16">
            <v>147</v>
          </cell>
          <cell r="G16">
            <v>326</v>
          </cell>
          <cell r="H16">
            <v>179</v>
          </cell>
          <cell r="I16">
            <v>0.74951539999999994</v>
          </cell>
          <cell r="J16">
            <v>237</v>
          </cell>
          <cell r="K16">
            <v>280</v>
          </cell>
          <cell r="L16">
            <v>252</v>
          </cell>
        </row>
        <row r="17">
          <cell r="C17">
            <v>122</v>
          </cell>
          <cell r="D17">
            <v>228</v>
          </cell>
          <cell r="E17">
            <v>48</v>
          </cell>
          <cell r="F17">
            <v>47</v>
          </cell>
          <cell r="G17">
            <v>445</v>
          </cell>
          <cell r="H17">
            <v>350</v>
          </cell>
          <cell r="I17">
            <v>5.7735679000000042</v>
          </cell>
          <cell r="J17">
            <v>185</v>
          </cell>
          <cell r="K17">
            <v>309</v>
          </cell>
          <cell r="L17">
            <v>152</v>
          </cell>
        </row>
        <row r="18">
          <cell r="C18">
            <v>61</v>
          </cell>
          <cell r="D18">
            <v>319</v>
          </cell>
          <cell r="E18">
            <v>125</v>
          </cell>
          <cell r="F18">
            <v>146</v>
          </cell>
          <cell r="G18">
            <v>651</v>
          </cell>
          <cell r="H18">
            <v>380</v>
          </cell>
          <cell r="I18">
            <v>5.1497695999999999</v>
          </cell>
          <cell r="J18">
            <v>231</v>
          </cell>
          <cell r="K18">
            <v>443</v>
          </cell>
          <cell r="L18">
            <v>424</v>
          </cell>
        </row>
        <row r="19">
          <cell r="C19">
            <v>204</v>
          </cell>
          <cell r="D19">
            <v>26</v>
          </cell>
          <cell r="E19">
            <v>134</v>
          </cell>
          <cell r="F19">
            <v>36</v>
          </cell>
          <cell r="G19">
            <v>400</v>
          </cell>
          <cell r="H19">
            <v>230</v>
          </cell>
          <cell r="I19">
            <v>12.129689199999996</v>
          </cell>
          <cell r="J19">
            <v>120</v>
          </cell>
          <cell r="K19">
            <v>205</v>
          </cell>
          <cell r="L19">
            <v>174</v>
          </cell>
        </row>
        <row r="20">
          <cell r="C20">
            <v>214</v>
          </cell>
          <cell r="D20">
            <v>2</v>
          </cell>
          <cell r="E20">
            <v>96</v>
          </cell>
          <cell r="F20">
            <v>2</v>
          </cell>
          <cell r="G20">
            <v>314</v>
          </cell>
          <cell r="H20">
            <v>216</v>
          </cell>
          <cell r="I20">
            <v>4.1474302999999999</v>
          </cell>
          <cell r="J20">
            <v>164</v>
          </cell>
          <cell r="K20">
            <v>309</v>
          </cell>
          <cell r="L20">
            <v>93</v>
          </cell>
        </row>
        <row r="21">
          <cell r="C21">
            <v>1024</v>
          </cell>
          <cell r="D21">
            <v>0</v>
          </cell>
          <cell r="E21">
            <v>1856</v>
          </cell>
          <cell r="F21">
            <v>0</v>
          </cell>
          <cell r="G21">
            <v>2880</v>
          </cell>
          <cell r="H21">
            <v>1024</v>
          </cell>
          <cell r="I21">
            <v>19.637224600000017</v>
          </cell>
          <cell r="J21">
            <v>1558</v>
          </cell>
          <cell r="K21">
            <v>70</v>
          </cell>
          <cell r="L21">
            <v>70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2116</v>
          </cell>
          <cell r="D23">
            <v>306</v>
          </cell>
          <cell r="E23">
            <v>1430</v>
          </cell>
          <cell r="F23">
            <v>334</v>
          </cell>
          <cell r="G23">
            <v>4186</v>
          </cell>
          <cell r="H23">
            <v>2422</v>
          </cell>
          <cell r="I23">
            <v>48.439682400000038</v>
          </cell>
          <cell r="J23">
            <v>1330</v>
          </cell>
          <cell r="K23">
            <v>2630</v>
          </cell>
          <cell r="L23">
            <v>2537</v>
          </cell>
        </row>
        <row r="24">
          <cell r="C24">
            <v>0</v>
          </cell>
          <cell r="D24">
            <v>283</v>
          </cell>
          <cell r="E24">
            <v>0</v>
          </cell>
          <cell r="F24">
            <v>60</v>
          </cell>
          <cell r="G24">
            <v>343</v>
          </cell>
          <cell r="H24">
            <v>283</v>
          </cell>
          <cell r="I24">
            <v>0.89777829999999925</v>
          </cell>
          <cell r="J24">
            <v>177</v>
          </cell>
          <cell r="K24">
            <v>328</v>
          </cell>
          <cell r="L24">
            <v>298</v>
          </cell>
        </row>
        <row r="25">
          <cell r="C25">
            <v>269</v>
          </cell>
          <cell r="D25">
            <v>0</v>
          </cell>
          <cell r="E25">
            <v>91</v>
          </cell>
          <cell r="F25">
            <v>0</v>
          </cell>
          <cell r="G25">
            <v>360</v>
          </cell>
          <cell r="H25">
            <v>269</v>
          </cell>
          <cell r="I25">
            <v>7.5089103000000028</v>
          </cell>
          <cell r="J25">
            <v>63</v>
          </cell>
          <cell r="K25">
            <v>179</v>
          </cell>
          <cell r="L25">
            <v>174</v>
          </cell>
        </row>
        <row r="26">
          <cell r="C26">
            <v>1673</v>
          </cell>
          <cell r="D26">
            <v>393</v>
          </cell>
          <cell r="E26">
            <v>314</v>
          </cell>
          <cell r="F26">
            <v>46</v>
          </cell>
          <cell r="G26">
            <v>2426</v>
          </cell>
          <cell r="H26">
            <v>2066</v>
          </cell>
          <cell r="I26">
            <v>54.757159699999988</v>
          </cell>
          <cell r="J26">
            <v>521</v>
          </cell>
          <cell r="K26">
            <v>1488</v>
          </cell>
          <cell r="L26">
            <v>1286</v>
          </cell>
        </row>
        <row r="27">
          <cell r="C27">
            <v>448</v>
          </cell>
          <cell r="D27">
            <v>916</v>
          </cell>
          <cell r="E27">
            <v>168</v>
          </cell>
          <cell r="F27">
            <v>19</v>
          </cell>
          <cell r="G27">
            <v>1551</v>
          </cell>
          <cell r="H27">
            <v>1364</v>
          </cell>
          <cell r="I27">
            <v>13.086913200000001</v>
          </cell>
          <cell r="J27">
            <v>716</v>
          </cell>
          <cell r="K27">
            <v>1124</v>
          </cell>
          <cell r="L27">
            <v>777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157</v>
          </cell>
          <cell r="D29">
            <v>3</v>
          </cell>
          <cell r="E29">
            <v>178</v>
          </cell>
          <cell r="F29">
            <v>6</v>
          </cell>
          <cell r="G29">
            <v>344</v>
          </cell>
          <cell r="H29">
            <v>160</v>
          </cell>
          <cell r="I29">
            <v>1.8256365999999995</v>
          </cell>
          <cell r="J29">
            <v>72</v>
          </cell>
          <cell r="K29">
            <v>9</v>
          </cell>
          <cell r="L29">
            <v>8</v>
          </cell>
        </row>
        <row r="30">
          <cell r="C30">
            <v>513</v>
          </cell>
          <cell r="D30">
            <v>0</v>
          </cell>
          <cell r="E30">
            <v>96</v>
          </cell>
          <cell r="F30">
            <v>0</v>
          </cell>
          <cell r="G30">
            <v>609</v>
          </cell>
          <cell r="H30">
            <v>513</v>
          </cell>
          <cell r="I30">
            <v>7.591075799999996</v>
          </cell>
          <cell r="J30">
            <v>345</v>
          </cell>
          <cell r="K30">
            <v>235</v>
          </cell>
          <cell r="L30">
            <v>224</v>
          </cell>
        </row>
        <row r="31">
          <cell r="C31">
            <v>0</v>
          </cell>
          <cell r="D31">
            <v>2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1.27885E-2</v>
          </cell>
          <cell r="J31">
            <v>0</v>
          </cell>
          <cell r="K31">
            <v>2</v>
          </cell>
          <cell r="L31">
            <v>2</v>
          </cell>
        </row>
        <row r="32">
          <cell r="C32">
            <v>54</v>
          </cell>
          <cell r="D32">
            <v>0</v>
          </cell>
          <cell r="E32">
            <v>2</v>
          </cell>
          <cell r="F32">
            <v>0</v>
          </cell>
          <cell r="G32">
            <v>56</v>
          </cell>
          <cell r="H32">
            <v>54</v>
          </cell>
          <cell r="I32">
            <v>0.91366480000000039</v>
          </cell>
          <cell r="J32">
            <v>8</v>
          </cell>
          <cell r="K32">
            <v>45</v>
          </cell>
          <cell r="L32">
            <v>43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44">
        <row r="4">
          <cell r="G4">
            <v>0</v>
          </cell>
        </row>
        <row r="5">
          <cell r="C5">
            <v>6</v>
          </cell>
          <cell r="G5">
            <v>6</v>
          </cell>
          <cell r="H5">
            <v>6</v>
          </cell>
          <cell r="I5">
            <v>1.4999999999999999E-2</v>
          </cell>
          <cell r="J5">
            <v>1</v>
          </cell>
          <cell r="K5">
            <v>1</v>
          </cell>
          <cell r="L5">
            <v>6</v>
          </cell>
        </row>
        <row r="6">
          <cell r="D6">
            <v>29</v>
          </cell>
          <cell r="F6">
            <v>11</v>
          </cell>
          <cell r="G6">
            <v>40</v>
          </cell>
          <cell r="H6">
            <v>32</v>
          </cell>
          <cell r="I6">
            <v>1.68</v>
          </cell>
          <cell r="J6">
            <v>10</v>
          </cell>
          <cell r="K6">
            <v>10</v>
          </cell>
          <cell r="L6">
            <v>24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C24">
            <v>13</v>
          </cell>
          <cell r="E24">
            <v>1</v>
          </cell>
          <cell r="G24">
            <v>14</v>
          </cell>
          <cell r="H24">
            <v>13</v>
          </cell>
          <cell r="I24">
            <v>1.6E-2</v>
          </cell>
          <cell r="J24">
            <v>5</v>
          </cell>
          <cell r="K24">
            <v>4</v>
          </cell>
          <cell r="L24">
            <v>3</v>
          </cell>
        </row>
        <row r="25">
          <cell r="G25">
            <v>0</v>
          </cell>
        </row>
        <row r="26">
          <cell r="G26">
            <v>0</v>
          </cell>
        </row>
        <row r="27">
          <cell r="C27">
            <v>194</v>
          </cell>
          <cell r="E27">
            <v>2</v>
          </cell>
          <cell r="G27">
            <v>196</v>
          </cell>
          <cell r="H27">
            <v>194</v>
          </cell>
          <cell r="I27">
            <v>0.19</v>
          </cell>
          <cell r="J27">
            <v>160</v>
          </cell>
          <cell r="K27">
            <v>128</v>
          </cell>
          <cell r="L27">
            <v>18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45">
        <row r="4">
          <cell r="G4">
            <v>0</v>
          </cell>
        </row>
        <row r="5">
          <cell r="C5">
            <v>8713</v>
          </cell>
          <cell r="D5">
            <v>6004</v>
          </cell>
          <cell r="E5">
            <v>4722</v>
          </cell>
          <cell r="F5">
            <v>2395</v>
          </cell>
          <cell r="G5">
            <v>21834</v>
          </cell>
          <cell r="H5">
            <v>14717</v>
          </cell>
          <cell r="I5">
            <v>541.95663000000002</v>
          </cell>
          <cell r="J5">
            <v>6209</v>
          </cell>
          <cell r="K5">
            <v>16767</v>
          </cell>
          <cell r="L5">
            <v>14890</v>
          </cell>
        </row>
        <row r="6">
          <cell r="C6">
            <v>11022</v>
          </cell>
          <cell r="D6">
            <v>7671</v>
          </cell>
          <cell r="E6">
            <v>3274</v>
          </cell>
          <cell r="F6">
            <v>1399</v>
          </cell>
          <cell r="G6">
            <v>23366</v>
          </cell>
          <cell r="H6">
            <v>18693</v>
          </cell>
          <cell r="I6">
            <v>540.45120999999995</v>
          </cell>
          <cell r="J6">
            <v>6864</v>
          </cell>
          <cell r="K6">
            <v>21154</v>
          </cell>
          <cell r="L6">
            <v>19865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C11">
            <v>19989</v>
          </cell>
          <cell r="D11">
            <v>5322</v>
          </cell>
          <cell r="E11">
            <v>2791</v>
          </cell>
          <cell r="F11">
            <v>504</v>
          </cell>
          <cell r="G11">
            <v>28606</v>
          </cell>
          <cell r="H11">
            <v>25311</v>
          </cell>
          <cell r="I11">
            <v>642.83146999999997</v>
          </cell>
          <cell r="J11">
            <v>4160</v>
          </cell>
          <cell r="K11">
            <v>22791</v>
          </cell>
          <cell r="L11">
            <v>21298</v>
          </cell>
        </row>
        <row r="12">
          <cell r="G12">
            <v>0</v>
          </cell>
        </row>
        <row r="13">
          <cell r="C13">
            <v>18603</v>
          </cell>
          <cell r="D13">
            <v>2915</v>
          </cell>
          <cell r="E13">
            <v>2576</v>
          </cell>
          <cell r="F13">
            <v>409</v>
          </cell>
          <cell r="G13">
            <v>24503</v>
          </cell>
          <cell r="H13">
            <v>21518</v>
          </cell>
          <cell r="I13">
            <v>1147.4118100000001</v>
          </cell>
          <cell r="J13">
            <v>1737</v>
          </cell>
          <cell r="K13">
            <v>25448</v>
          </cell>
          <cell r="L13">
            <v>19175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C20">
            <v>32409</v>
          </cell>
          <cell r="D20">
            <v>7780</v>
          </cell>
          <cell r="E20">
            <v>4887</v>
          </cell>
          <cell r="F20">
            <v>1283</v>
          </cell>
          <cell r="G20">
            <v>46359</v>
          </cell>
          <cell r="H20">
            <v>40189</v>
          </cell>
          <cell r="I20">
            <v>1559.92363</v>
          </cell>
          <cell r="J20">
            <v>5813</v>
          </cell>
          <cell r="K20">
            <v>37096</v>
          </cell>
          <cell r="L20">
            <v>35958</v>
          </cell>
        </row>
        <row r="21">
          <cell r="G21">
            <v>0</v>
          </cell>
        </row>
        <row r="22">
          <cell r="C22">
            <v>6536</v>
          </cell>
          <cell r="D22">
            <v>1029</v>
          </cell>
          <cell r="E22">
            <v>1111</v>
          </cell>
          <cell r="F22">
            <v>198</v>
          </cell>
          <cell r="G22">
            <v>8874</v>
          </cell>
          <cell r="H22">
            <v>7565</v>
          </cell>
          <cell r="I22">
            <v>332.47494999999998</v>
          </cell>
          <cell r="J22">
            <v>891</v>
          </cell>
          <cell r="K22">
            <v>10124</v>
          </cell>
          <cell r="L22">
            <v>6876</v>
          </cell>
        </row>
        <row r="23">
          <cell r="G23">
            <v>0</v>
          </cell>
        </row>
        <row r="24">
          <cell r="G24">
            <v>0</v>
          </cell>
        </row>
        <row r="25">
          <cell r="C25">
            <v>17567</v>
          </cell>
          <cell r="D25">
            <v>3884</v>
          </cell>
          <cell r="E25">
            <v>3543</v>
          </cell>
          <cell r="F25">
            <v>783</v>
          </cell>
          <cell r="G25">
            <v>25777</v>
          </cell>
          <cell r="H25">
            <v>21451</v>
          </cell>
          <cell r="I25">
            <v>698.34428000000003</v>
          </cell>
          <cell r="J25">
            <v>2814</v>
          </cell>
          <cell r="K25">
            <v>27342</v>
          </cell>
          <cell r="L25">
            <v>21385</v>
          </cell>
        </row>
        <row r="26">
          <cell r="C26">
            <v>79867</v>
          </cell>
          <cell r="D26">
            <v>18851</v>
          </cell>
          <cell r="E26">
            <v>5612</v>
          </cell>
          <cell r="F26">
            <v>1449</v>
          </cell>
          <cell r="G26">
            <v>105779</v>
          </cell>
          <cell r="H26">
            <v>98718</v>
          </cell>
          <cell r="I26">
            <v>2496.6255099999998</v>
          </cell>
          <cell r="J26">
            <v>11028</v>
          </cell>
          <cell r="K26">
            <v>79758</v>
          </cell>
          <cell r="L26">
            <v>76520</v>
          </cell>
        </row>
        <row r="27">
          <cell r="G27">
            <v>0</v>
          </cell>
        </row>
        <row r="28">
          <cell r="C28">
            <v>9447</v>
          </cell>
          <cell r="D28">
            <v>1734</v>
          </cell>
          <cell r="E28">
            <v>1708</v>
          </cell>
          <cell r="F28">
            <v>396</v>
          </cell>
          <cell r="G28">
            <v>13285</v>
          </cell>
          <cell r="H28">
            <v>11181</v>
          </cell>
          <cell r="I28">
            <v>427.23728</v>
          </cell>
          <cell r="J28">
            <v>2504</v>
          </cell>
          <cell r="K28">
            <v>12624</v>
          </cell>
          <cell r="L28">
            <v>11559</v>
          </cell>
        </row>
        <row r="29">
          <cell r="G29">
            <v>0</v>
          </cell>
        </row>
        <row r="30">
          <cell r="C30">
            <v>51006</v>
          </cell>
          <cell r="D30">
            <v>12451</v>
          </cell>
          <cell r="E30">
            <v>3272</v>
          </cell>
          <cell r="F30">
            <v>934</v>
          </cell>
          <cell r="G30">
            <v>67663</v>
          </cell>
          <cell r="H30">
            <v>63457</v>
          </cell>
          <cell r="I30">
            <v>2513.8924099999999</v>
          </cell>
          <cell r="J30">
            <v>6421</v>
          </cell>
          <cell r="K30">
            <v>63674</v>
          </cell>
          <cell r="L30">
            <v>50770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46"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C8">
            <v>21</v>
          </cell>
          <cell r="D8">
            <v>54</v>
          </cell>
          <cell r="E8">
            <v>36934</v>
          </cell>
          <cell r="F8">
            <v>22118</v>
          </cell>
          <cell r="G8">
            <v>59127</v>
          </cell>
          <cell r="H8">
            <v>59127</v>
          </cell>
          <cell r="I8">
            <v>3497.1000884434598</v>
          </cell>
          <cell r="J8">
            <v>85</v>
          </cell>
          <cell r="K8">
            <v>59127</v>
          </cell>
          <cell r="L8">
            <v>58715</v>
          </cell>
        </row>
        <row r="9">
          <cell r="C9">
            <v>46</v>
          </cell>
          <cell r="D9">
            <v>108</v>
          </cell>
          <cell r="E9">
            <v>19946</v>
          </cell>
          <cell r="F9">
            <v>19718</v>
          </cell>
          <cell r="G9">
            <v>39818</v>
          </cell>
          <cell r="H9">
            <v>39818</v>
          </cell>
          <cell r="I9">
            <v>1412.6581023297799</v>
          </cell>
          <cell r="J9">
            <v>22</v>
          </cell>
          <cell r="K9">
            <v>39818</v>
          </cell>
          <cell r="L9">
            <v>39542</v>
          </cell>
        </row>
        <row r="10">
          <cell r="G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K11">
            <v>0</v>
          </cell>
          <cell r="L11">
            <v>0</v>
          </cell>
        </row>
        <row r="12">
          <cell r="C12">
            <v>54</v>
          </cell>
          <cell r="D12">
            <v>63</v>
          </cell>
          <cell r="E12">
            <v>20261</v>
          </cell>
          <cell r="F12">
            <v>20969</v>
          </cell>
          <cell r="G12">
            <v>41347</v>
          </cell>
          <cell r="H12">
            <v>41347</v>
          </cell>
          <cell r="I12">
            <v>2014.6309176364198</v>
          </cell>
          <cell r="J12">
            <v>28</v>
          </cell>
          <cell r="K12">
            <v>41347</v>
          </cell>
          <cell r="L12">
            <v>41060</v>
          </cell>
        </row>
        <row r="13">
          <cell r="G13">
            <v>0</v>
          </cell>
          <cell r="K13">
            <v>0</v>
          </cell>
          <cell r="L13">
            <v>0</v>
          </cell>
        </row>
        <row r="14">
          <cell r="E14">
            <v>27396</v>
          </cell>
          <cell r="F14">
            <v>18065</v>
          </cell>
          <cell r="G14">
            <v>45461</v>
          </cell>
          <cell r="H14">
            <v>45461</v>
          </cell>
          <cell r="I14">
            <v>2323.7556101581094</v>
          </cell>
          <cell r="J14">
            <v>8</v>
          </cell>
          <cell r="K14">
            <v>45461</v>
          </cell>
          <cell r="L14">
            <v>45143</v>
          </cell>
        </row>
        <row r="15">
          <cell r="G15">
            <v>0</v>
          </cell>
          <cell r="K15">
            <v>0</v>
          </cell>
          <cell r="L15">
            <v>0</v>
          </cell>
        </row>
        <row r="16">
          <cell r="D16">
            <v>133</v>
          </cell>
          <cell r="E16">
            <v>31138</v>
          </cell>
          <cell r="F16">
            <v>21261</v>
          </cell>
          <cell r="G16">
            <v>52532</v>
          </cell>
          <cell r="H16">
            <v>52532</v>
          </cell>
          <cell r="I16">
            <v>2484.9396974280894</v>
          </cell>
          <cell r="J16">
            <v>19</v>
          </cell>
          <cell r="K16">
            <v>52532</v>
          </cell>
          <cell r="L16">
            <v>52166</v>
          </cell>
        </row>
        <row r="17">
          <cell r="G17">
            <v>0</v>
          </cell>
          <cell r="K17">
            <v>0</v>
          </cell>
          <cell r="L17">
            <v>0</v>
          </cell>
        </row>
        <row r="18">
          <cell r="G18">
            <v>0</v>
          </cell>
          <cell r="K18">
            <v>0</v>
          </cell>
          <cell r="L18">
            <v>0</v>
          </cell>
        </row>
        <row r="19">
          <cell r="E19">
            <v>45789</v>
          </cell>
          <cell r="F19">
            <v>31754</v>
          </cell>
          <cell r="G19">
            <v>77543</v>
          </cell>
          <cell r="H19">
            <v>77543</v>
          </cell>
          <cell r="I19">
            <v>2521.2266379543398</v>
          </cell>
          <cell r="J19">
            <v>42</v>
          </cell>
          <cell r="K19">
            <v>77543</v>
          </cell>
          <cell r="L19">
            <v>77002</v>
          </cell>
        </row>
        <row r="20">
          <cell r="G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K22">
            <v>0</v>
          </cell>
          <cell r="L22">
            <v>0</v>
          </cell>
        </row>
        <row r="23">
          <cell r="D23">
            <v>15</v>
          </cell>
          <cell r="E23">
            <v>18766</v>
          </cell>
          <cell r="F23">
            <v>19848</v>
          </cell>
          <cell r="G23">
            <v>38629</v>
          </cell>
          <cell r="H23">
            <v>38629</v>
          </cell>
          <cell r="I23">
            <v>1520.5379252405098</v>
          </cell>
          <cell r="J23">
            <v>15</v>
          </cell>
          <cell r="K23">
            <v>38629</v>
          </cell>
          <cell r="L23">
            <v>38359</v>
          </cell>
        </row>
        <row r="24">
          <cell r="E24">
            <v>18926</v>
          </cell>
          <cell r="F24">
            <v>18661</v>
          </cell>
          <cell r="G24">
            <v>37587</v>
          </cell>
          <cell r="H24">
            <v>37587</v>
          </cell>
          <cell r="I24">
            <v>1065.8750731847099</v>
          </cell>
          <cell r="J24">
            <v>16</v>
          </cell>
          <cell r="K24">
            <v>37587</v>
          </cell>
          <cell r="L24">
            <v>37324</v>
          </cell>
        </row>
        <row r="25">
          <cell r="G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K26">
            <v>0</v>
          </cell>
          <cell r="L26">
            <v>0</v>
          </cell>
        </row>
        <row r="27">
          <cell r="E27">
            <v>38829</v>
          </cell>
          <cell r="F27">
            <v>20621</v>
          </cell>
          <cell r="G27">
            <v>59450</v>
          </cell>
          <cell r="H27">
            <v>59450</v>
          </cell>
          <cell r="I27">
            <v>1831.3843705264799</v>
          </cell>
          <cell r="J27">
            <v>24</v>
          </cell>
          <cell r="K27">
            <v>59450</v>
          </cell>
          <cell r="L27">
            <v>59035</v>
          </cell>
        </row>
        <row r="28">
          <cell r="G28">
            <v>0</v>
          </cell>
          <cell r="K28">
            <v>0</v>
          </cell>
          <cell r="L28">
            <v>0</v>
          </cell>
        </row>
        <row r="29">
          <cell r="E29">
            <v>19863</v>
          </cell>
          <cell r="F29">
            <v>19283</v>
          </cell>
          <cell r="G29">
            <v>39146</v>
          </cell>
          <cell r="H29">
            <v>39146</v>
          </cell>
          <cell r="I29">
            <v>1073.8932357671999</v>
          </cell>
          <cell r="J29">
            <v>21</v>
          </cell>
          <cell r="K29">
            <v>39146</v>
          </cell>
          <cell r="L29">
            <v>38872</v>
          </cell>
        </row>
        <row r="30">
          <cell r="G30">
            <v>0</v>
          </cell>
          <cell r="K30">
            <v>0</v>
          </cell>
          <cell r="L30">
            <v>0</v>
          </cell>
        </row>
        <row r="31">
          <cell r="G31">
            <v>0</v>
          </cell>
          <cell r="K31">
            <v>0</v>
          </cell>
          <cell r="L31">
            <v>0</v>
          </cell>
        </row>
        <row r="32">
          <cell r="G32">
            <v>0</v>
          </cell>
          <cell r="K32">
            <v>0</v>
          </cell>
          <cell r="L32">
            <v>0</v>
          </cell>
        </row>
        <row r="33">
          <cell r="E33">
            <v>38831</v>
          </cell>
          <cell r="F33">
            <v>17473</v>
          </cell>
          <cell r="G33">
            <v>56304</v>
          </cell>
          <cell r="H33">
            <v>56304</v>
          </cell>
          <cell r="I33">
            <v>2388.2612776756696</v>
          </cell>
          <cell r="J33">
            <v>31</v>
          </cell>
          <cell r="K33">
            <v>56304</v>
          </cell>
          <cell r="L33">
            <v>55911</v>
          </cell>
        </row>
      </sheetData>
      <sheetData sheetId="47">
        <row r="4">
          <cell r="C4">
            <v>168891</v>
          </cell>
          <cell r="D4">
            <v>35892</v>
          </cell>
          <cell r="E4">
            <v>879</v>
          </cell>
          <cell r="F4">
            <v>0</v>
          </cell>
          <cell r="G4">
            <v>205662</v>
          </cell>
          <cell r="H4">
            <v>204783</v>
          </cell>
          <cell r="I4">
            <v>7001.54198</v>
          </cell>
          <cell r="J4">
            <v>23132</v>
          </cell>
          <cell r="K4">
            <v>203157</v>
          </cell>
          <cell r="L4">
            <v>183132</v>
          </cell>
        </row>
        <row r="5">
          <cell r="G5">
            <v>0</v>
          </cell>
        </row>
        <row r="6">
          <cell r="G6">
            <v>0</v>
          </cell>
        </row>
        <row r="7">
          <cell r="C7">
            <v>369352</v>
          </cell>
          <cell r="D7">
            <v>51204</v>
          </cell>
          <cell r="E7">
            <v>9359</v>
          </cell>
          <cell r="F7">
            <v>2</v>
          </cell>
          <cell r="G7">
            <v>429917</v>
          </cell>
          <cell r="H7">
            <v>420556</v>
          </cell>
          <cell r="I7">
            <v>14412.93715</v>
          </cell>
          <cell r="J7">
            <v>50922</v>
          </cell>
          <cell r="K7">
            <v>421247</v>
          </cell>
          <cell r="L7">
            <v>385859</v>
          </cell>
        </row>
        <row r="8">
          <cell r="G8">
            <v>0</v>
          </cell>
        </row>
        <row r="9">
          <cell r="G9">
            <v>0</v>
          </cell>
        </row>
        <row r="10">
          <cell r="C10">
            <v>151565</v>
          </cell>
          <cell r="D10">
            <v>36153</v>
          </cell>
          <cell r="E10">
            <v>10004</v>
          </cell>
          <cell r="F10">
            <v>2</v>
          </cell>
          <cell r="G10">
            <v>197724</v>
          </cell>
          <cell r="H10">
            <v>187718</v>
          </cell>
          <cell r="I10">
            <v>6618.9794099999999</v>
          </cell>
          <cell r="J10">
            <v>35460</v>
          </cell>
          <cell r="K10">
            <v>196241</v>
          </cell>
          <cell r="L10">
            <v>182165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C15">
            <v>18224</v>
          </cell>
          <cell r="D15">
            <v>7049</v>
          </cell>
          <cell r="E15">
            <v>64</v>
          </cell>
          <cell r="F15">
            <v>2</v>
          </cell>
          <cell r="G15">
            <v>25339</v>
          </cell>
          <cell r="H15">
            <v>25273</v>
          </cell>
          <cell r="I15">
            <v>1160.80933</v>
          </cell>
          <cell r="J15">
            <v>2082</v>
          </cell>
          <cell r="K15">
            <v>24305</v>
          </cell>
          <cell r="L15">
            <v>22347</v>
          </cell>
        </row>
        <row r="16">
          <cell r="G16">
            <v>0</v>
          </cell>
        </row>
        <row r="17">
          <cell r="C17">
            <v>120834</v>
          </cell>
          <cell r="D17">
            <v>51346</v>
          </cell>
          <cell r="E17">
            <v>4537</v>
          </cell>
          <cell r="F17">
            <v>3</v>
          </cell>
          <cell r="G17">
            <v>176720</v>
          </cell>
          <cell r="H17">
            <v>172180</v>
          </cell>
          <cell r="I17">
            <v>6573.7335999999996</v>
          </cell>
          <cell r="J17">
            <v>23681</v>
          </cell>
          <cell r="K17">
            <v>173075</v>
          </cell>
          <cell r="L17">
            <v>138286</v>
          </cell>
        </row>
        <row r="18">
          <cell r="C18">
            <v>112306</v>
          </cell>
          <cell r="D18">
            <v>24020</v>
          </cell>
          <cell r="E18">
            <v>9197</v>
          </cell>
          <cell r="F18">
            <v>2</v>
          </cell>
          <cell r="G18">
            <v>145525</v>
          </cell>
          <cell r="H18">
            <v>136326</v>
          </cell>
          <cell r="I18">
            <v>5862.5456700000004</v>
          </cell>
          <cell r="J18">
            <v>19274</v>
          </cell>
          <cell r="K18">
            <v>144556</v>
          </cell>
          <cell r="L18">
            <v>131216</v>
          </cell>
        </row>
        <row r="19">
          <cell r="G19">
            <v>0</v>
          </cell>
        </row>
        <row r="20">
          <cell r="G20">
            <v>0</v>
          </cell>
        </row>
        <row r="21">
          <cell r="C21">
            <v>224262</v>
          </cell>
          <cell r="D21">
            <v>28701</v>
          </cell>
          <cell r="E21">
            <v>19453</v>
          </cell>
          <cell r="F21">
            <v>1</v>
          </cell>
          <cell r="G21">
            <v>272417</v>
          </cell>
          <cell r="H21">
            <v>252963</v>
          </cell>
          <cell r="I21">
            <v>6778.5048299999999</v>
          </cell>
          <cell r="J21">
            <v>41266</v>
          </cell>
          <cell r="K21">
            <v>265245</v>
          </cell>
          <cell r="L21">
            <v>238223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C31">
            <v>16519</v>
          </cell>
          <cell r="D31">
            <v>3807</v>
          </cell>
          <cell r="E31">
            <v>-15</v>
          </cell>
          <cell r="F31">
            <v>1</v>
          </cell>
          <cell r="G31">
            <v>20312</v>
          </cell>
          <cell r="H31">
            <v>20326</v>
          </cell>
          <cell r="I31">
            <v>873.24445000000003</v>
          </cell>
          <cell r="J31">
            <v>1092</v>
          </cell>
          <cell r="K31">
            <v>19875</v>
          </cell>
          <cell r="L31">
            <v>17779</v>
          </cell>
        </row>
        <row r="32">
          <cell r="C32">
            <v>44683</v>
          </cell>
          <cell r="D32">
            <v>13563</v>
          </cell>
          <cell r="E32">
            <v>796</v>
          </cell>
          <cell r="F32">
            <v>1</v>
          </cell>
          <cell r="G32">
            <v>59043</v>
          </cell>
          <cell r="H32">
            <v>58246</v>
          </cell>
          <cell r="I32">
            <v>3119.2977799999999</v>
          </cell>
          <cell r="J32">
            <v>3926</v>
          </cell>
          <cell r="K32">
            <v>57398</v>
          </cell>
          <cell r="L32">
            <v>55832</v>
          </cell>
        </row>
        <row r="33">
          <cell r="G33">
            <v>0</v>
          </cell>
        </row>
      </sheetData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 for District Mapping"/>
      <sheetName val="dist-wise-full-summary-PRINT"/>
      <sheetName val="DFS-SHEEET1"/>
      <sheetName val="bkwise-summary-PRINT"/>
      <sheetName val="Bank Sub-Codes"/>
      <sheetName val="summary"/>
      <sheetName val="summary-tallie-decimals"/>
    </sheetNames>
    <sheetDataSet>
      <sheetData sheetId="0">
        <row r="37">
          <cell r="M37">
            <v>2669</v>
          </cell>
          <cell r="N37">
            <v>345</v>
          </cell>
          <cell r="O37">
            <v>0</v>
          </cell>
          <cell r="P37">
            <v>12985</v>
          </cell>
          <cell r="Q37">
            <v>907</v>
          </cell>
          <cell r="R37">
            <v>0</v>
          </cell>
          <cell r="S37">
            <v>16906</v>
          </cell>
          <cell r="AA37">
            <v>3054</v>
          </cell>
          <cell r="AB37">
            <v>418</v>
          </cell>
          <cell r="AC37">
            <v>0</v>
          </cell>
          <cell r="AD37">
            <v>26103</v>
          </cell>
          <cell r="AE37">
            <v>1431</v>
          </cell>
          <cell r="AF37">
            <v>0</v>
          </cell>
          <cell r="AG37">
            <v>31006</v>
          </cell>
          <cell r="AO37">
            <v>90</v>
          </cell>
          <cell r="AP37">
            <v>0</v>
          </cell>
          <cell r="AQ37">
            <v>0</v>
          </cell>
          <cell r="AR37">
            <v>2127</v>
          </cell>
          <cell r="AS37">
            <v>15</v>
          </cell>
          <cell r="AT37">
            <v>0</v>
          </cell>
          <cell r="AU37">
            <v>2232</v>
          </cell>
        </row>
        <row r="68">
          <cell r="M68">
            <v>1677</v>
          </cell>
          <cell r="N68">
            <v>871</v>
          </cell>
          <cell r="O68">
            <v>0</v>
          </cell>
          <cell r="P68">
            <v>10781</v>
          </cell>
          <cell r="Q68">
            <v>7492</v>
          </cell>
          <cell r="R68">
            <v>0</v>
          </cell>
          <cell r="S68">
            <v>20821</v>
          </cell>
          <cell r="AA68">
            <v>10804</v>
          </cell>
          <cell r="AB68">
            <v>4482</v>
          </cell>
          <cell r="AC68">
            <v>0</v>
          </cell>
          <cell r="AD68">
            <v>84959</v>
          </cell>
          <cell r="AE68">
            <v>40062</v>
          </cell>
          <cell r="AF68">
            <v>0</v>
          </cell>
          <cell r="AG68">
            <v>140307</v>
          </cell>
          <cell r="AO68">
            <v>905</v>
          </cell>
          <cell r="AP68">
            <v>388</v>
          </cell>
          <cell r="AQ68">
            <v>0</v>
          </cell>
          <cell r="AR68">
            <v>4702</v>
          </cell>
          <cell r="AS68">
            <v>2326</v>
          </cell>
          <cell r="AT68">
            <v>2</v>
          </cell>
          <cell r="AU68">
            <v>8323</v>
          </cell>
        </row>
        <row r="99">
          <cell r="M99">
            <v>1234</v>
          </cell>
          <cell r="N99">
            <v>847</v>
          </cell>
          <cell r="O99">
            <v>0</v>
          </cell>
          <cell r="P99">
            <v>11954</v>
          </cell>
          <cell r="Q99">
            <v>7865</v>
          </cell>
          <cell r="R99">
            <v>0</v>
          </cell>
          <cell r="S99">
            <v>21900</v>
          </cell>
          <cell r="AA99">
            <v>6454</v>
          </cell>
          <cell r="AB99">
            <v>4291</v>
          </cell>
          <cell r="AC99">
            <v>0</v>
          </cell>
          <cell r="AD99">
            <v>33897</v>
          </cell>
          <cell r="AE99">
            <v>22196</v>
          </cell>
          <cell r="AF99">
            <v>0</v>
          </cell>
          <cell r="AG99">
            <v>66838</v>
          </cell>
          <cell r="AO99">
            <v>586</v>
          </cell>
          <cell r="AP99">
            <v>254</v>
          </cell>
          <cell r="AQ99">
            <v>0</v>
          </cell>
          <cell r="AR99">
            <v>4304</v>
          </cell>
          <cell r="AS99">
            <v>2010</v>
          </cell>
          <cell r="AT99">
            <v>0</v>
          </cell>
          <cell r="AU99">
            <v>7154</v>
          </cell>
        </row>
        <row r="130">
          <cell r="M130">
            <v>7916</v>
          </cell>
          <cell r="N130">
            <v>6624</v>
          </cell>
          <cell r="O130">
            <v>0</v>
          </cell>
          <cell r="P130">
            <v>9930</v>
          </cell>
          <cell r="Q130">
            <v>10548</v>
          </cell>
          <cell r="R130">
            <v>0</v>
          </cell>
          <cell r="S130">
            <v>35018</v>
          </cell>
          <cell r="AA130">
            <v>11208</v>
          </cell>
          <cell r="AB130">
            <v>9493</v>
          </cell>
          <cell r="AC130">
            <v>0</v>
          </cell>
          <cell r="AD130">
            <v>14715</v>
          </cell>
          <cell r="AE130">
            <v>16268</v>
          </cell>
          <cell r="AF130">
            <v>0</v>
          </cell>
          <cell r="AG130">
            <v>51684</v>
          </cell>
          <cell r="AO130">
            <v>897</v>
          </cell>
          <cell r="AP130">
            <v>432</v>
          </cell>
          <cell r="AQ130">
            <v>0</v>
          </cell>
          <cell r="AR130">
            <v>1613</v>
          </cell>
          <cell r="AS130">
            <v>1062</v>
          </cell>
          <cell r="AT130">
            <v>0</v>
          </cell>
          <cell r="AU130">
            <v>4004</v>
          </cell>
        </row>
        <row r="161">
          <cell r="M161">
            <v>1620</v>
          </cell>
          <cell r="N161">
            <v>418</v>
          </cell>
          <cell r="O161">
            <v>0</v>
          </cell>
          <cell r="P161">
            <v>9616</v>
          </cell>
          <cell r="Q161">
            <v>2019</v>
          </cell>
          <cell r="R161">
            <v>0</v>
          </cell>
          <cell r="S161">
            <v>13673</v>
          </cell>
          <cell r="AA161">
            <v>3134</v>
          </cell>
          <cell r="AB161">
            <v>986</v>
          </cell>
          <cell r="AC161">
            <v>0</v>
          </cell>
          <cell r="AD161">
            <v>14794</v>
          </cell>
          <cell r="AE161">
            <v>2847</v>
          </cell>
          <cell r="AF161">
            <v>0</v>
          </cell>
          <cell r="AG161">
            <v>21761</v>
          </cell>
          <cell r="AO161">
            <v>155</v>
          </cell>
          <cell r="AP161">
            <v>13</v>
          </cell>
          <cell r="AQ161">
            <v>0</v>
          </cell>
          <cell r="AR161">
            <v>773</v>
          </cell>
          <cell r="AS161">
            <v>60</v>
          </cell>
          <cell r="AT161">
            <v>0</v>
          </cell>
          <cell r="AU161">
            <v>1001</v>
          </cell>
        </row>
        <row r="192">
          <cell r="M192">
            <v>134161</v>
          </cell>
          <cell r="N192">
            <v>109209</v>
          </cell>
          <cell r="O192">
            <v>0</v>
          </cell>
          <cell r="P192">
            <v>85742</v>
          </cell>
          <cell r="Q192">
            <v>76758</v>
          </cell>
          <cell r="R192">
            <v>0</v>
          </cell>
          <cell r="S192">
            <v>405870</v>
          </cell>
          <cell r="AA192">
            <v>242172</v>
          </cell>
          <cell r="AB192">
            <v>193622</v>
          </cell>
          <cell r="AC192">
            <v>0</v>
          </cell>
          <cell r="AD192">
            <v>299293</v>
          </cell>
          <cell r="AE192">
            <v>265505</v>
          </cell>
          <cell r="AF192">
            <v>0</v>
          </cell>
          <cell r="AG192">
            <v>1000592</v>
          </cell>
          <cell r="AO192">
            <v>8671</v>
          </cell>
          <cell r="AP192">
            <v>7328</v>
          </cell>
          <cell r="AQ192">
            <v>0</v>
          </cell>
          <cell r="AR192">
            <v>12269</v>
          </cell>
          <cell r="AS192">
            <v>10882</v>
          </cell>
          <cell r="AT192">
            <v>0</v>
          </cell>
          <cell r="AU192">
            <v>39150</v>
          </cell>
        </row>
        <row r="223">
          <cell r="M223">
            <v>4583</v>
          </cell>
          <cell r="N223">
            <v>2827</v>
          </cell>
          <cell r="O223">
            <v>0</v>
          </cell>
          <cell r="P223">
            <v>11088</v>
          </cell>
          <cell r="Q223">
            <v>6788</v>
          </cell>
          <cell r="R223">
            <v>0</v>
          </cell>
          <cell r="S223">
            <v>25286</v>
          </cell>
          <cell r="AA223">
            <v>6784</v>
          </cell>
          <cell r="AB223">
            <v>8898</v>
          </cell>
          <cell r="AC223">
            <v>0</v>
          </cell>
          <cell r="AD223">
            <v>22251</v>
          </cell>
          <cell r="AE223">
            <v>7506</v>
          </cell>
          <cell r="AF223">
            <v>0</v>
          </cell>
          <cell r="AG223">
            <v>45439</v>
          </cell>
          <cell r="AO223">
            <v>807</v>
          </cell>
          <cell r="AP223">
            <v>458</v>
          </cell>
          <cell r="AQ223">
            <v>0</v>
          </cell>
          <cell r="AR223">
            <v>1821</v>
          </cell>
          <cell r="AS223">
            <v>280</v>
          </cell>
          <cell r="AT223">
            <v>0</v>
          </cell>
          <cell r="AU223">
            <v>3366</v>
          </cell>
        </row>
        <row r="254">
          <cell r="M254">
            <v>70057</v>
          </cell>
          <cell r="N254">
            <v>25416</v>
          </cell>
          <cell r="O254">
            <v>0</v>
          </cell>
          <cell r="P254">
            <v>74444</v>
          </cell>
          <cell r="Q254">
            <v>52466</v>
          </cell>
          <cell r="R254">
            <v>0</v>
          </cell>
          <cell r="S254">
            <v>222383</v>
          </cell>
          <cell r="AA254">
            <v>60465</v>
          </cell>
          <cell r="AB254">
            <v>48621</v>
          </cell>
          <cell r="AC254">
            <v>0</v>
          </cell>
          <cell r="AD254">
            <v>129072</v>
          </cell>
          <cell r="AE254">
            <v>88834</v>
          </cell>
          <cell r="AF254">
            <v>0</v>
          </cell>
          <cell r="AG254">
            <v>326992</v>
          </cell>
          <cell r="AO254">
            <v>1904</v>
          </cell>
          <cell r="AP254">
            <v>1092</v>
          </cell>
          <cell r="AQ254">
            <v>0</v>
          </cell>
          <cell r="AR254">
            <v>4412</v>
          </cell>
          <cell r="AS254">
            <v>12143</v>
          </cell>
          <cell r="AT254">
            <v>3</v>
          </cell>
          <cell r="AU254">
            <v>19554</v>
          </cell>
        </row>
        <row r="285">
          <cell r="M285">
            <v>1548</v>
          </cell>
          <cell r="N285">
            <v>1010</v>
          </cell>
          <cell r="O285">
            <v>0</v>
          </cell>
          <cell r="P285">
            <v>3970</v>
          </cell>
          <cell r="Q285">
            <v>3184</v>
          </cell>
          <cell r="R285">
            <v>0</v>
          </cell>
          <cell r="S285">
            <v>9712</v>
          </cell>
          <cell r="AA285">
            <v>11043</v>
          </cell>
          <cell r="AB285">
            <v>7558</v>
          </cell>
          <cell r="AC285">
            <v>0</v>
          </cell>
          <cell r="AD285">
            <v>18301</v>
          </cell>
          <cell r="AE285">
            <v>14650</v>
          </cell>
          <cell r="AF285">
            <v>0</v>
          </cell>
          <cell r="AG285">
            <v>51552</v>
          </cell>
          <cell r="AO285">
            <v>330</v>
          </cell>
          <cell r="AP285">
            <v>147</v>
          </cell>
          <cell r="AQ285">
            <v>0</v>
          </cell>
          <cell r="AR285">
            <v>327</v>
          </cell>
          <cell r="AS285">
            <v>160</v>
          </cell>
          <cell r="AT285">
            <v>0</v>
          </cell>
          <cell r="AU285">
            <v>964</v>
          </cell>
        </row>
        <row r="316">
          <cell r="M316">
            <v>2366</v>
          </cell>
          <cell r="N316">
            <v>938</v>
          </cell>
          <cell r="O316">
            <v>1</v>
          </cell>
          <cell r="P316">
            <v>20224</v>
          </cell>
          <cell r="Q316">
            <v>7326</v>
          </cell>
          <cell r="R316">
            <v>2</v>
          </cell>
          <cell r="S316">
            <v>30857</v>
          </cell>
          <cell r="AA316">
            <v>2850</v>
          </cell>
          <cell r="AB316">
            <v>1233</v>
          </cell>
          <cell r="AC316">
            <v>2</v>
          </cell>
          <cell r="AD316">
            <v>27908</v>
          </cell>
          <cell r="AE316">
            <v>10319</v>
          </cell>
          <cell r="AF316">
            <v>8</v>
          </cell>
          <cell r="AG316">
            <v>42320</v>
          </cell>
          <cell r="AO316">
            <v>147</v>
          </cell>
          <cell r="AP316">
            <v>146</v>
          </cell>
          <cell r="AQ316">
            <v>0</v>
          </cell>
          <cell r="AR316">
            <v>3730</v>
          </cell>
          <cell r="AS316">
            <v>1835</v>
          </cell>
          <cell r="AT316">
            <v>0</v>
          </cell>
          <cell r="AU316">
            <v>5858</v>
          </cell>
        </row>
        <row r="347">
          <cell r="M347">
            <v>8058</v>
          </cell>
          <cell r="N347">
            <v>3051</v>
          </cell>
          <cell r="O347">
            <v>0</v>
          </cell>
          <cell r="P347">
            <v>22644</v>
          </cell>
          <cell r="Q347">
            <v>10583</v>
          </cell>
          <cell r="R347">
            <v>0</v>
          </cell>
          <cell r="S347">
            <v>44336</v>
          </cell>
          <cell r="AA347">
            <v>10899</v>
          </cell>
          <cell r="AB347">
            <v>5038</v>
          </cell>
          <cell r="AC347">
            <v>0</v>
          </cell>
          <cell r="AD347">
            <v>30837</v>
          </cell>
          <cell r="AE347">
            <v>17820</v>
          </cell>
          <cell r="AF347">
            <v>0</v>
          </cell>
          <cell r="AG347">
            <v>64594</v>
          </cell>
          <cell r="AO347">
            <v>281</v>
          </cell>
          <cell r="AP347">
            <v>140</v>
          </cell>
          <cell r="AQ347">
            <v>0</v>
          </cell>
          <cell r="AR347">
            <v>912</v>
          </cell>
          <cell r="AS347">
            <v>638</v>
          </cell>
          <cell r="AT347">
            <v>0</v>
          </cell>
          <cell r="AU347">
            <v>1971</v>
          </cell>
        </row>
        <row r="378">
          <cell r="M378">
            <v>15231</v>
          </cell>
          <cell r="N378">
            <v>9227</v>
          </cell>
          <cell r="O378">
            <v>0</v>
          </cell>
          <cell r="P378">
            <v>18958</v>
          </cell>
          <cell r="Q378">
            <v>13053</v>
          </cell>
          <cell r="R378">
            <v>0</v>
          </cell>
          <cell r="S378">
            <v>56469</v>
          </cell>
          <cell r="AA378">
            <v>27676</v>
          </cell>
          <cell r="AB378">
            <v>20384</v>
          </cell>
          <cell r="AC378">
            <v>0</v>
          </cell>
          <cell r="AD378">
            <v>47286</v>
          </cell>
          <cell r="AE378">
            <v>34312</v>
          </cell>
          <cell r="AF378">
            <v>0</v>
          </cell>
          <cell r="AG378">
            <v>129658</v>
          </cell>
          <cell r="AO378">
            <v>2073</v>
          </cell>
          <cell r="AP378">
            <v>1176</v>
          </cell>
          <cell r="AQ378">
            <v>0</v>
          </cell>
          <cell r="AR378">
            <v>2506</v>
          </cell>
          <cell r="AS378">
            <v>1258</v>
          </cell>
          <cell r="AT378">
            <v>0</v>
          </cell>
          <cell r="AU378">
            <v>7013</v>
          </cell>
        </row>
        <row r="409">
          <cell r="M409">
            <v>238</v>
          </cell>
          <cell r="N409">
            <v>153</v>
          </cell>
          <cell r="O409">
            <v>0</v>
          </cell>
          <cell r="P409">
            <v>11184</v>
          </cell>
          <cell r="Q409">
            <v>5712</v>
          </cell>
          <cell r="R409">
            <v>0</v>
          </cell>
          <cell r="S409">
            <v>17287</v>
          </cell>
          <cell r="AA409">
            <v>1072</v>
          </cell>
          <cell r="AB409">
            <v>739</v>
          </cell>
          <cell r="AC409">
            <v>0</v>
          </cell>
          <cell r="AD409">
            <v>45479</v>
          </cell>
          <cell r="AE409">
            <v>24734</v>
          </cell>
          <cell r="AF409">
            <v>0</v>
          </cell>
          <cell r="AG409">
            <v>72024</v>
          </cell>
          <cell r="AO409">
            <v>27</v>
          </cell>
          <cell r="AP409">
            <v>2</v>
          </cell>
          <cell r="AQ409">
            <v>0</v>
          </cell>
          <cell r="AR409">
            <v>791</v>
          </cell>
          <cell r="AS409">
            <v>347</v>
          </cell>
          <cell r="AT409">
            <v>0</v>
          </cell>
          <cell r="AU409">
            <v>1167</v>
          </cell>
        </row>
        <row r="440">
          <cell r="M440">
            <v>0</v>
          </cell>
          <cell r="N440">
            <v>0</v>
          </cell>
          <cell r="O440">
            <v>0</v>
          </cell>
          <cell r="P440">
            <v>839</v>
          </cell>
          <cell r="Q440">
            <v>679</v>
          </cell>
          <cell r="R440">
            <v>0</v>
          </cell>
          <cell r="S440">
            <v>1518</v>
          </cell>
          <cell r="AA440">
            <v>0</v>
          </cell>
          <cell r="AB440">
            <v>0</v>
          </cell>
          <cell r="AC440">
            <v>0</v>
          </cell>
          <cell r="AD440">
            <v>4259</v>
          </cell>
          <cell r="AE440">
            <v>3373</v>
          </cell>
          <cell r="AF440">
            <v>0</v>
          </cell>
          <cell r="AG440">
            <v>7632</v>
          </cell>
          <cell r="AO440">
            <v>0</v>
          </cell>
          <cell r="AP440">
            <v>0</v>
          </cell>
          <cell r="AQ440">
            <v>0</v>
          </cell>
          <cell r="AR440">
            <v>279</v>
          </cell>
          <cell r="AS440">
            <v>142</v>
          </cell>
          <cell r="AT440">
            <v>0</v>
          </cell>
          <cell r="AU440">
            <v>421</v>
          </cell>
        </row>
        <row r="471">
          <cell r="M471">
            <v>1657</v>
          </cell>
          <cell r="N471">
            <v>1461</v>
          </cell>
          <cell r="O471">
            <v>0</v>
          </cell>
          <cell r="P471">
            <v>8337</v>
          </cell>
          <cell r="Q471">
            <v>5682</v>
          </cell>
          <cell r="R471">
            <v>0</v>
          </cell>
          <cell r="S471">
            <v>17137</v>
          </cell>
          <cell r="AA471">
            <v>3151</v>
          </cell>
          <cell r="AB471">
            <v>1623</v>
          </cell>
          <cell r="AC471">
            <v>0</v>
          </cell>
          <cell r="AD471">
            <v>26238</v>
          </cell>
          <cell r="AE471">
            <v>14604</v>
          </cell>
          <cell r="AF471">
            <v>0</v>
          </cell>
          <cell r="AG471">
            <v>45616</v>
          </cell>
          <cell r="AO471">
            <v>306</v>
          </cell>
          <cell r="AP471">
            <v>240</v>
          </cell>
          <cell r="AQ471">
            <v>0</v>
          </cell>
          <cell r="AR471">
            <v>1584</v>
          </cell>
          <cell r="AS471">
            <v>1063</v>
          </cell>
          <cell r="AT471">
            <v>0</v>
          </cell>
          <cell r="AU471">
            <v>3193</v>
          </cell>
        </row>
        <row r="502">
          <cell r="M502">
            <v>57025</v>
          </cell>
          <cell r="N502">
            <v>36273</v>
          </cell>
          <cell r="O502">
            <v>242</v>
          </cell>
          <cell r="P502">
            <v>467586</v>
          </cell>
          <cell r="Q502">
            <v>245325</v>
          </cell>
          <cell r="R502">
            <v>1492</v>
          </cell>
          <cell r="S502">
            <v>807943</v>
          </cell>
          <cell r="AA502">
            <v>139298</v>
          </cell>
          <cell r="AB502">
            <v>88136</v>
          </cell>
          <cell r="AC502">
            <v>1058</v>
          </cell>
          <cell r="AD502">
            <v>916480</v>
          </cell>
          <cell r="AE502">
            <v>484464</v>
          </cell>
          <cell r="AF502">
            <v>6397</v>
          </cell>
          <cell r="AG502">
            <v>1635833</v>
          </cell>
          <cell r="AO502">
            <v>5722</v>
          </cell>
          <cell r="AP502">
            <v>3800</v>
          </cell>
          <cell r="AQ502">
            <v>1</v>
          </cell>
          <cell r="AR502">
            <v>27956</v>
          </cell>
          <cell r="AS502">
            <v>22658</v>
          </cell>
          <cell r="AT502">
            <v>11</v>
          </cell>
          <cell r="AU502">
            <v>60148</v>
          </cell>
        </row>
        <row r="533">
          <cell r="M533">
            <v>100534</v>
          </cell>
          <cell r="N533">
            <v>78192</v>
          </cell>
          <cell r="O533">
            <v>0</v>
          </cell>
          <cell r="P533">
            <v>48659</v>
          </cell>
          <cell r="Q533">
            <v>41255</v>
          </cell>
          <cell r="R533">
            <v>0</v>
          </cell>
          <cell r="S533">
            <v>268640</v>
          </cell>
          <cell r="AA533">
            <v>243805</v>
          </cell>
          <cell r="AB533">
            <v>197824</v>
          </cell>
          <cell r="AC533">
            <v>0</v>
          </cell>
          <cell r="AD533">
            <v>122713</v>
          </cell>
          <cell r="AE533">
            <v>100536</v>
          </cell>
          <cell r="AF533">
            <v>0</v>
          </cell>
          <cell r="AG533">
            <v>664878</v>
          </cell>
          <cell r="AO533">
            <v>19163</v>
          </cell>
          <cell r="AP533">
            <v>10975</v>
          </cell>
          <cell r="AQ533">
            <v>0</v>
          </cell>
          <cell r="AR533">
            <v>6381</v>
          </cell>
          <cell r="AS533">
            <v>4411</v>
          </cell>
          <cell r="AT533">
            <v>0</v>
          </cell>
          <cell r="AU533">
            <v>40930</v>
          </cell>
        </row>
        <row r="564">
          <cell r="M564">
            <v>2630</v>
          </cell>
          <cell r="N564">
            <v>1898</v>
          </cell>
          <cell r="O564">
            <v>0</v>
          </cell>
          <cell r="P564">
            <v>4683</v>
          </cell>
          <cell r="Q564">
            <v>3672</v>
          </cell>
          <cell r="R564">
            <v>0</v>
          </cell>
          <cell r="S564">
            <v>12883</v>
          </cell>
          <cell r="AA564">
            <v>3947</v>
          </cell>
          <cell r="AB564">
            <v>2916</v>
          </cell>
          <cell r="AC564">
            <v>0</v>
          </cell>
          <cell r="AD564">
            <v>8147</v>
          </cell>
          <cell r="AE564">
            <v>5698</v>
          </cell>
          <cell r="AF564">
            <v>0</v>
          </cell>
          <cell r="AG564">
            <v>20708</v>
          </cell>
          <cell r="AO564">
            <v>86</v>
          </cell>
          <cell r="AP564">
            <v>59</v>
          </cell>
          <cell r="AQ564">
            <v>0</v>
          </cell>
          <cell r="AR564">
            <v>171</v>
          </cell>
          <cell r="AS564">
            <v>163</v>
          </cell>
          <cell r="AT564">
            <v>0</v>
          </cell>
          <cell r="AU564">
            <v>479</v>
          </cell>
        </row>
        <row r="595">
          <cell r="M595">
            <v>13010</v>
          </cell>
          <cell r="N595">
            <v>7801</v>
          </cell>
          <cell r="O595">
            <v>0</v>
          </cell>
          <cell r="P595">
            <v>14950</v>
          </cell>
          <cell r="Q595">
            <v>10847</v>
          </cell>
          <cell r="R595">
            <v>0</v>
          </cell>
          <cell r="S595">
            <v>46608</v>
          </cell>
          <cell r="AA595">
            <v>24052</v>
          </cell>
          <cell r="AB595">
            <v>14583</v>
          </cell>
          <cell r="AC595">
            <v>0</v>
          </cell>
          <cell r="AD595">
            <v>26867</v>
          </cell>
          <cell r="AE595">
            <v>20331</v>
          </cell>
          <cell r="AF595">
            <v>0</v>
          </cell>
          <cell r="AG595">
            <v>85833</v>
          </cell>
          <cell r="AO595">
            <v>378</v>
          </cell>
          <cell r="AP595">
            <v>313</v>
          </cell>
          <cell r="AQ595">
            <v>0</v>
          </cell>
          <cell r="AR595">
            <v>793</v>
          </cell>
          <cell r="AS595">
            <v>709</v>
          </cell>
          <cell r="AT595">
            <v>0</v>
          </cell>
          <cell r="AU595">
            <v>2193</v>
          </cell>
        </row>
        <row r="626">
          <cell r="M626">
            <v>0</v>
          </cell>
          <cell r="N626">
            <v>0</v>
          </cell>
          <cell r="O626">
            <v>0</v>
          </cell>
          <cell r="P626">
            <v>1412</v>
          </cell>
          <cell r="Q626">
            <v>1122</v>
          </cell>
          <cell r="R626">
            <v>0</v>
          </cell>
          <cell r="S626">
            <v>2534</v>
          </cell>
          <cell r="AA626">
            <v>0</v>
          </cell>
          <cell r="AB626">
            <v>0</v>
          </cell>
          <cell r="AC626">
            <v>0</v>
          </cell>
          <cell r="AD626">
            <v>2245</v>
          </cell>
          <cell r="AE626">
            <v>1694</v>
          </cell>
          <cell r="AF626">
            <v>0</v>
          </cell>
          <cell r="AG626">
            <v>3939</v>
          </cell>
          <cell r="AO626">
            <v>0</v>
          </cell>
          <cell r="AP626">
            <v>0</v>
          </cell>
          <cell r="AQ626">
            <v>0</v>
          </cell>
          <cell r="AR626">
            <v>158</v>
          </cell>
          <cell r="AS626">
            <v>84</v>
          </cell>
          <cell r="AT626">
            <v>0</v>
          </cell>
          <cell r="AU626">
            <v>242</v>
          </cell>
        </row>
        <row r="657">
          <cell r="M657">
            <v>70296</v>
          </cell>
          <cell r="N657">
            <v>53230</v>
          </cell>
          <cell r="O657">
            <v>1</v>
          </cell>
          <cell r="P657">
            <v>44794</v>
          </cell>
          <cell r="Q657">
            <v>36023</v>
          </cell>
          <cell r="R657">
            <v>0</v>
          </cell>
          <cell r="S657">
            <v>204344</v>
          </cell>
          <cell r="AA657">
            <v>186797</v>
          </cell>
          <cell r="AB657">
            <v>162416</v>
          </cell>
          <cell r="AC657">
            <v>138</v>
          </cell>
          <cell r="AD657">
            <v>109446</v>
          </cell>
          <cell r="AE657">
            <v>91878</v>
          </cell>
          <cell r="AF657">
            <v>0</v>
          </cell>
          <cell r="AG657">
            <v>550675</v>
          </cell>
          <cell r="AO657">
            <v>10614</v>
          </cell>
          <cell r="AP657">
            <v>6854</v>
          </cell>
          <cell r="AQ657">
            <v>263</v>
          </cell>
          <cell r="AR657">
            <v>7312</v>
          </cell>
          <cell r="AS657">
            <v>4252</v>
          </cell>
          <cell r="AT657">
            <v>268</v>
          </cell>
          <cell r="AU657">
            <v>29563</v>
          </cell>
        </row>
        <row r="689">
          <cell r="M689">
            <v>670</v>
          </cell>
          <cell r="N689">
            <v>244</v>
          </cell>
          <cell r="O689">
            <v>0</v>
          </cell>
          <cell r="P689">
            <v>14269</v>
          </cell>
          <cell r="Q689">
            <v>3850</v>
          </cell>
          <cell r="R689">
            <v>0</v>
          </cell>
          <cell r="S689">
            <v>19033</v>
          </cell>
          <cell r="AA689">
            <v>1586</v>
          </cell>
          <cell r="AB689">
            <v>487</v>
          </cell>
          <cell r="AC689">
            <v>0</v>
          </cell>
          <cell r="AD689">
            <v>37067</v>
          </cell>
          <cell r="AE689">
            <v>7947</v>
          </cell>
          <cell r="AF689">
            <v>0</v>
          </cell>
          <cell r="AG689">
            <v>47087</v>
          </cell>
          <cell r="AO689">
            <v>147</v>
          </cell>
          <cell r="AP689">
            <v>48</v>
          </cell>
          <cell r="AQ689">
            <v>0</v>
          </cell>
          <cell r="AR689">
            <v>1780</v>
          </cell>
          <cell r="AS689">
            <v>611</v>
          </cell>
          <cell r="AT689">
            <v>0</v>
          </cell>
          <cell r="AU689">
            <v>2586</v>
          </cell>
        </row>
        <row r="720">
          <cell r="M720">
            <v>2957</v>
          </cell>
          <cell r="N720">
            <v>1504</v>
          </cell>
          <cell r="O720">
            <v>2</v>
          </cell>
          <cell r="P720">
            <v>2531</v>
          </cell>
          <cell r="Q720">
            <v>1858</v>
          </cell>
          <cell r="R720">
            <v>3</v>
          </cell>
          <cell r="S720">
            <v>8855</v>
          </cell>
          <cell r="AA720">
            <v>4256</v>
          </cell>
          <cell r="AB720">
            <v>2258</v>
          </cell>
          <cell r="AC720">
            <v>2</v>
          </cell>
          <cell r="AD720">
            <v>4550</v>
          </cell>
          <cell r="AE720">
            <v>2810</v>
          </cell>
          <cell r="AF720">
            <v>5</v>
          </cell>
          <cell r="AG720">
            <v>13881</v>
          </cell>
          <cell r="AO720">
            <v>12492</v>
          </cell>
          <cell r="AP720">
            <v>66</v>
          </cell>
          <cell r="AQ720">
            <v>64</v>
          </cell>
          <cell r="AR720">
            <v>0</v>
          </cell>
          <cell r="AS720">
            <v>150</v>
          </cell>
          <cell r="AT720">
            <v>165</v>
          </cell>
          <cell r="AU720">
            <v>12937</v>
          </cell>
        </row>
        <row r="751">
          <cell r="M751">
            <v>4154</v>
          </cell>
          <cell r="N751">
            <v>1188</v>
          </cell>
          <cell r="O751">
            <v>0</v>
          </cell>
          <cell r="P751">
            <v>53362</v>
          </cell>
          <cell r="Q751">
            <v>18832</v>
          </cell>
          <cell r="R751">
            <v>0</v>
          </cell>
          <cell r="S751">
            <v>77536</v>
          </cell>
          <cell r="AA751">
            <v>5136</v>
          </cell>
          <cell r="AB751">
            <v>1551</v>
          </cell>
          <cell r="AC751">
            <v>0</v>
          </cell>
          <cell r="AD751">
            <v>75244</v>
          </cell>
          <cell r="AE751">
            <v>30119</v>
          </cell>
          <cell r="AF751">
            <v>0</v>
          </cell>
          <cell r="AG751">
            <v>112050</v>
          </cell>
          <cell r="AO751">
            <v>863</v>
          </cell>
          <cell r="AP751">
            <v>291</v>
          </cell>
          <cell r="AQ751">
            <v>0</v>
          </cell>
          <cell r="AR751">
            <v>13469</v>
          </cell>
          <cell r="AS751">
            <v>4598</v>
          </cell>
          <cell r="AT751">
            <v>0</v>
          </cell>
          <cell r="AU751">
            <v>19221</v>
          </cell>
        </row>
        <row r="782">
          <cell r="M782">
            <v>1399</v>
          </cell>
          <cell r="N782">
            <v>183</v>
          </cell>
          <cell r="O782">
            <v>0</v>
          </cell>
          <cell r="P782">
            <v>34677</v>
          </cell>
          <cell r="Q782">
            <v>10429</v>
          </cell>
          <cell r="R782">
            <v>0</v>
          </cell>
          <cell r="S782">
            <v>46688</v>
          </cell>
          <cell r="AA782">
            <v>2752</v>
          </cell>
          <cell r="AB782">
            <v>312</v>
          </cell>
          <cell r="AC782">
            <v>0</v>
          </cell>
          <cell r="AD782">
            <v>69318</v>
          </cell>
          <cell r="AE782">
            <v>17316</v>
          </cell>
          <cell r="AF782">
            <v>0</v>
          </cell>
          <cell r="AG782">
            <v>89698</v>
          </cell>
          <cell r="AO782">
            <v>256</v>
          </cell>
          <cell r="AP782">
            <v>119</v>
          </cell>
          <cell r="AQ782">
            <v>0</v>
          </cell>
          <cell r="AR782">
            <v>983</v>
          </cell>
          <cell r="AS782">
            <v>381</v>
          </cell>
          <cell r="AT782">
            <v>0</v>
          </cell>
          <cell r="AU782">
            <v>1739</v>
          </cell>
        </row>
        <row r="813">
          <cell r="M813">
            <v>10</v>
          </cell>
          <cell r="N813">
            <v>3</v>
          </cell>
          <cell r="O813">
            <v>0</v>
          </cell>
          <cell r="P813">
            <v>32</v>
          </cell>
          <cell r="Q813">
            <v>13</v>
          </cell>
          <cell r="R813">
            <v>0</v>
          </cell>
          <cell r="S813">
            <v>58</v>
          </cell>
          <cell r="AA813">
            <v>108</v>
          </cell>
          <cell r="AB813">
            <v>31</v>
          </cell>
          <cell r="AC813">
            <v>0</v>
          </cell>
          <cell r="AD813">
            <v>249</v>
          </cell>
          <cell r="AE813">
            <v>136</v>
          </cell>
          <cell r="AF813">
            <v>0</v>
          </cell>
          <cell r="AG813">
            <v>524</v>
          </cell>
          <cell r="AO813">
            <v>1</v>
          </cell>
          <cell r="AP813">
            <v>0</v>
          </cell>
          <cell r="AQ813">
            <v>0</v>
          </cell>
          <cell r="AR813">
            <v>4</v>
          </cell>
          <cell r="AS813">
            <v>2</v>
          </cell>
          <cell r="AT813">
            <v>0</v>
          </cell>
          <cell r="AU813">
            <v>7</v>
          </cell>
        </row>
        <row r="844">
          <cell r="M844">
            <v>0</v>
          </cell>
          <cell r="N844">
            <v>0</v>
          </cell>
          <cell r="O844">
            <v>0</v>
          </cell>
          <cell r="P844">
            <v>206</v>
          </cell>
          <cell r="Q844">
            <v>102</v>
          </cell>
          <cell r="R844">
            <v>0</v>
          </cell>
          <cell r="S844">
            <v>308</v>
          </cell>
          <cell r="AA844">
            <v>0</v>
          </cell>
          <cell r="AB844">
            <v>0</v>
          </cell>
          <cell r="AC844">
            <v>0</v>
          </cell>
          <cell r="AD844">
            <v>302</v>
          </cell>
          <cell r="AE844">
            <v>140</v>
          </cell>
          <cell r="AF844">
            <v>0</v>
          </cell>
          <cell r="AG844">
            <v>442</v>
          </cell>
          <cell r="AO844">
            <v>0</v>
          </cell>
          <cell r="AP844">
            <v>0</v>
          </cell>
          <cell r="AQ844">
            <v>0</v>
          </cell>
          <cell r="AR844">
            <v>37</v>
          </cell>
          <cell r="AS844">
            <v>18</v>
          </cell>
          <cell r="AT844">
            <v>0</v>
          </cell>
          <cell r="AU844">
            <v>55</v>
          </cell>
        </row>
        <row r="875">
          <cell r="M875">
            <v>1078</v>
          </cell>
          <cell r="N875">
            <v>792</v>
          </cell>
          <cell r="O875">
            <v>0</v>
          </cell>
          <cell r="P875">
            <v>3810</v>
          </cell>
          <cell r="Q875">
            <v>2626</v>
          </cell>
          <cell r="R875">
            <v>0</v>
          </cell>
          <cell r="S875">
            <v>8306</v>
          </cell>
          <cell r="AA875">
            <v>332</v>
          </cell>
          <cell r="AB875">
            <v>188</v>
          </cell>
          <cell r="AC875">
            <v>0</v>
          </cell>
          <cell r="AD875">
            <v>6612</v>
          </cell>
          <cell r="AE875">
            <v>4279</v>
          </cell>
          <cell r="AF875">
            <v>0</v>
          </cell>
          <cell r="AG875">
            <v>11411</v>
          </cell>
          <cell r="AO875">
            <v>42</v>
          </cell>
          <cell r="AP875">
            <v>10</v>
          </cell>
          <cell r="AQ875">
            <v>0</v>
          </cell>
          <cell r="AR875">
            <v>163</v>
          </cell>
          <cell r="AS875">
            <v>169</v>
          </cell>
          <cell r="AT875">
            <v>0</v>
          </cell>
          <cell r="AU875">
            <v>384</v>
          </cell>
        </row>
        <row r="906">
          <cell r="M906">
            <v>3616</v>
          </cell>
          <cell r="N906">
            <v>1875</v>
          </cell>
          <cell r="O906">
            <v>0</v>
          </cell>
          <cell r="P906">
            <v>12888</v>
          </cell>
          <cell r="Q906">
            <v>4706</v>
          </cell>
          <cell r="R906">
            <v>0</v>
          </cell>
          <cell r="S906">
            <v>23085</v>
          </cell>
          <cell r="AA906">
            <v>5903</v>
          </cell>
          <cell r="AB906">
            <v>3275</v>
          </cell>
          <cell r="AC906">
            <v>0</v>
          </cell>
          <cell r="AD906">
            <v>22925</v>
          </cell>
          <cell r="AE906">
            <v>7815</v>
          </cell>
          <cell r="AF906">
            <v>0</v>
          </cell>
          <cell r="AG906">
            <v>39918</v>
          </cell>
          <cell r="AO906">
            <v>53</v>
          </cell>
          <cell r="AP906">
            <v>23</v>
          </cell>
          <cell r="AQ906">
            <v>0</v>
          </cell>
          <cell r="AR906">
            <v>408</v>
          </cell>
          <cell r="AS906">
            <v>136</v>
          </cell>
          <cell r="AT906">
            <v>0</v>
          </cell>
          <cell r="AU906">
            <v>620</v>
          </cell>
        </row>
        <row r="937">
          <cell r="M937">
            <v>62</v>
          </cell>
          <cell r="N937">
            <v>31</v>
          </cell>
          <cell r="O937">
            <v>0</v>
          </cell>
          <cell r="P937">
            <v>1824</v>
          </cell>
          <cell r="Q937">
            <v>1295</v>
          </cell>
          <cell r="R937">
            <v>0</v>
          </cell>
          <cell r="S937">
            <v>3212</v>
          </cell>
          <cell r="AA937">
            <v>80</v>
          </cell>
          <cell r="AB937">
            <v>49</v>
          </cell>
          <cell r="AC937">
            <v>0</v>
          </cell>
          <cell r="AD937">
            <v>2846</v>
          </cell>
          <cell r="AE937">
            <v>1860</v>
          </cell>
          <cell r="AF937">
            <v>0</v>
          </cell>
          <cell r="AG937">
            <v>4835</v>
          </cell>
          <cell r="AO937">
            <v>0</v>
          </cell>
          <cell r="AP937">
            <v>1</v>
          </cell>
          <cell r="AQ937">
            <v>0</v>
          </cell>
          <cell r="AR937">
            <v>36</v>
          </cell>
          <cell r="AS937">
            <v>39</v>
          </cell>
          <cell r="AT937">
            <v>0</v>
          </cell>
          <cell r="AU937">
            <v>76</v>
          </cell>
        </row>
        <row r="968">
          <cell r="M968">
            <v>458</v>
          </cell>
          <cell r="N968">
            <v>72</v>
          </cell>
          <cell r="O968">
            <v>0</v>
          </cell>
          <cell r="P968">
            <v>112</v>
          </cell>
          <cell r="Q968">
            <v>31</v>
          </cell>
          <cell r="R968">
            <v>0</v>
          </cell>
          <cell r="S968">
            <v>673</v>
          </cell>
          <cell r="AA968">
            <v>777</v>
          </cell>
          <cell r="AB968">
            <v>4451</v>
          </cell>
          <cell r="AC968">
            <v>8</v>
          </cell>
          <cell r="AD968">
            <v>175</v>
          </cell>
          <cell r="AE968">
            <v>3648</v>
          </cell>
          <cell r="AF968">
            <v>0</v>
          </cell>
          <cell r="AG968">
            <v>9059</v>
          </cell>
          <cell r="AO968">
            <v>59</v>
          </cell>
          <cell r="AP968">
            <v>40</v>
          </cell>
          <cell r="AQ968">
            <v>0</v>
          </cell>
          <cell r="AR968">
            <v>11</v>
          </cell>
          <cell r="AS968">
            <v>4</v>
          </cell>
          <cell r="AT968">
            <v>0</v>
          </cell>
          <cell r="AU968">
            <v>114</v>
          </cell>
        </row>
        <row r="999">
          <cell r="M999">
            <v>379</v>
          </cell>
          <cell r="N999">
            <v>242</v>
          </cell>
          <cell r="O999">
            <v>0</v>
          </cell>
          <cell r="P999">
            <v>3947</v>
          </cell>
          <cell r="Q999">
            <v>3388</v>
          </cell>
          <cell r="R999">
            <v>0</v>
          </cell>
          <cell r="S999">
            <v>7956</v>
          </cell>
          <cell r="AA999">
            <v>598</v>
          </cell>
          <cell r="AB999">
            <v>336</v>
          </cell>
          <cell r="AC999">
            <v>0</v>
          </cell>
          <cell r="AD999">
            <v>7340</v>
          </cell>
          <cell r="AE999">
            <v>4867</v>
          </cell>
          <cell r="AF999">
            <v>0</v>
          </cell>
          <cell r="AG999">
            <v>13141</v>
          </cell>
          <cell r="AO999">
            <v>19</v>
          </cell>
          <cell r="AP999">
            <v>7</v>
          </cell>
          <cell r="AQ999">
            <v>0</v>
          </cell>
          <cell r="AR999">
            <v>185</v>
          </cell>
          <cell r="AS999">
            <v>194</v>
          </cell>
          <cell r="AT999">
            <v>0</v>
          </cell>
          <cell r="AU999">
            <v>405</v>
          </cell>
        </row>
        <row r="1030">
          <cell r="M1030">
            <v>0</v>
          </cell>
          <cell r="N1030">
            <v>0</v>
          </cell>
          <cell r="O1030">
            <v>0</v>
          </cell>
          <cell r="P1030">
            <v>2045</v>
          </cell>
          <cell r="Q1030">
            <v>1158</v>
          </cell>
          <cell r="R1030">
            <v>0</v>
          </cell>
          <cell r="S1030">
            <v>3203</v>
          </cell>
          <cell r="AA1030">
            <v>0</v>
          </cell>
          <cell r="AB1030">
            <v>0</v>
          </cell>
          <cell r="AC1030">
            <v>0</v>
          </cell>
          <cell r="AD1030">
            <v>2793</v>
          </cell>
          <cell r="AE1030">
            <v>1436</v>
          </cell>
          <cell r="AF1030">
            <v>0</v>
          </cell>
          <cell r="AG1030">
            <v>4229</v>
          </cell>
          <cell r="AO1030">
            <v>0</v>
          </cell>
          <cell r="AP1030">
            <v>0</v>
          </cell>
          <cell r="AQ1030">
            <v>0</v>
          </cell>
          <cell r="AR1030">
            <v>252</v>
          </cell>
          <cell r="AS1030">
            <v>105</v>
          </cell>
          <cell r="AT1030">
            <v>0</v>
          </cell>
          <cell r="AU1030">
            <v>357</v>
          </cell>
        </row>
        <row r="1061">
          <cell r="M1061">
            <v>48</v>
          </cell>
          <cell r="N1061">
            <v>6</v>
          </cell>
          <cell r="O1061">
            <v>0</v>
          </cell>
          <cell r="P1061">
            <v>242</v>
          </cell>
          <cell r="Q1061">
            <v>70</v>
          </cell>
          <cell r="R1061">
            <v>0</v>
          </cell>
          <cell r="S1061">
            <v>366</v>
          </cell>
          <cell r="AA1061">
            <v>49</v>
          </cell>
          <cell r="AB1061">
            <v>7</v>
          </cell>
          <cell r="AC1061">
            <v>0</v>
          </cell>
          <cell r="AD1061">
            <v>268</v>
          </cell>
          <cell r="AE1061">
            <v>83</v>
          </cell>
          <cell r="AF1061">
            <v>0</v>
          </cell>
          <cell r="AG1061">
            <v>407</v>
          </cell>
          <cell r="AO1061">
            <v>295</v>
          </cell>
          <cell r="AP1061">
            <v>29</v>
          </cell>
          <cell r="AQ1061">
            <v>0</v>
          </cell>
          <cell r="AR1061">
            <v>65</v>
          </cell>
          <cell r="AS1061">
            <v>23</v>
          </cell>
          <cell r="AT1061">
            <v>0</v>
          </cell>
          <cell r="AU1061">
            <v>412</v>
          </cell>
        </row>
        <row r="1092">
          <cell r="M1092">
            <v>84</v>
          </cell>
          <cell r="N1092">
            <v>34</v>
          </cell>
          <cell r="O1092">
            <v>0</v>
          </cell>
          <cell r="P1092">
            <v>1861</v>
          </cell>
          <cell r="Q1092">
            <v>1214</v>
          </cell>
          <cell r="R1092">
            <v>0</v>
          </cell>
          <cell r="S1092">
            <v>3193</v>
          </cell>
          <cell r="AA1092">
            <v>104</v>
          </cell>
          <cell r="AB1092">
            <v>42</v>
          </cell>
          <cell r="AC1092">
            <v>0</v>
          </cell>
          <cell r="AD1092">
            <v>2255</v>
          </cell>
          <cell r="AE1092">
            <v>1455</v>
          </cell>
          <cell r="AF1092">
            <v>0</v>
          </cell>
          <cell r="AG1092">
            <v>3856</v>
          </cell>
          <cell r="AO1092">
            <v>2</v>
          </cell>
          <cell r="AP1092">
            <v>0</v>
          </cell>
          <cell r="AQ1092">
            <v>0</v>
          </cell>
          <cell r="AR1092">
            <v>89</v>
          </cell>
          <cell r="AS1092">
            <v>48</v>
          </cell>
          <cell r="AT1092">
            <v>0</v>
          </cell>
          <cell r="AU1092">
            <v>139</v>
          </cell>
        </row>
        <row r="1123">
          <cell r="M1123">
            <v>17440</v>
          </cell>
          <cell r="N1123">
            <v>10283</v>
          </cell>
          <cell r="O1123">
            <v>0</v>
          </cell>
          <cell r="P1123">
            <v>57066</v>
          </cell>
          <cell r="Q1123">
            <v>42386</v>
          </cell>
          <cell r="R1123">
            <v>0</v>
          </cell>
          <cell r="S1123">
            <v>127175</v>
          </cell>
          <cell r="AA1123">
            <v>25678</v>
          </cell>
          <cell r="AB1123">
            <v>16958</v>
          </cell>
          <cell r="AC1123">
            <v>0</v>
          </cell>
          <cell r="AD1123">
            <v>77605</v>
          </cell>
          <cell r="AE1123">
            <v>58404</v>
          </cell>
          <cell r="AF1123">
            <v>0</v>
          </cell>
          <cell r="AG1123">
            <v>178645</v>
          </cell>
          <cell r="AO1123">
            <v>3088</v>
          </cell>
          <cell r="AP1123">
            <v>1211</v>
          </cell>
          <cell r="AQ1123">
            <v>1</v>
          </cell>
          <cell r="AR1123">
            <v>10204</v>
          </cell>
          <cell r="AS1123">
            <v>4786</v>
          </cell>
          <cell r="AT1123">
            <v>16</v>
          </cell>
          <cell r="AU1123">
            <v>19306</v>
          </cell>
        </row>
        <row r="1154">
          <cell r="M1154">
            <v>16</v>
          </cell>
          <cell r="N1154">
            <v>9</v>
          </cell>
          <cell r="O1154">
            <v>0</v>
          </cell>
          <cell r="P1154">
            <v>216</v>
          </cell>
          <cell r="Q1154">
            <v>159</v>
          </cell>
          <cell r="R1154">
            <v>0</v>
          </cell>
          <cell r="S1154">
            <v>400</v>
          </cell>
          <cell r="AA1154">
            <v>32</v>
          </cell>
          <cell r="AB1154">
            <v>11</v>
          </cell>
          <cell r="AC1154">
            <v>0</v>
          </cell>
          <cell r="AD1154">
            <v>241</v>
          </cell>
          <cell r="AE1154">
            <v>137</v>
          </cell>
          <cell r="AF1154">
            <v>0</v>
          </cell>
          <cell r="AG1154">
            <v>421</v>
          </cell>
          <cell r="AO1154">
            <v>9</v>
          </cell>
          <cell r="AP1154">
            <v>5</v>
          </cell>
          <cell r="AQ1154">
            <v>0</v>
          </cell>
          <cell r="AR1154">
            <v>35</v>
          </cell>
          <cell r="AS1154">
            <v>19</v>
          </cell>
          <cell r="AT1154">
            <v>0</v>
          </cell>
          <cell r="AU1154">
            <v>68</v>
          </cell>
        </row>
        <row r="1185">
          <cell r="M1185">
            <v>87</v>
          </cell>
          <cell r="N1185">
            <v>42</v>
          </cell>
          <cell r="O1185">
            <v>0</v>
          </cell>
          <cell r="P1185">
            <v>677</v>
          </cell>
          <cell r="Q1185">
            <v>321</v>
          </cell>
          <cell r="R1185">
            <v>0</v>
          </cell>
          <cell r="S1185">
            <v>1127</v>
          </cell>
          <cell r="AA1185">
            <v>116</v>
          </cell>
          <cell r="AB1185">
            <v>53</v>
          </cell>
          <cell r="AC1185">
            <v>0</v>
          </cell>
          <cell r="AD1185">
            <v>867</v>
          </cell>
          <cell r="AE1185">
            <v>392</v>
          </cell>
          <cell r="AF1185">
            <v>0</v>
          </cell>
          <cell r="AG1185">
            <v>1428</v>
          </cell>
          <cell r="AO1185">
            <v>11</v>
          </cell>
          <cell r="AP1185">
            <v>4</v>
          </cell>
          <cell r="AQ1185">
            <v>0</v>
          </cell>
          <cell r="AR1185">
            <v>120</v>
          </cell>
          <cell r="AS1185">
            <v>49</v>
          </cell>
          <cell r="AT1185">
            <v>0</v>
          </cell>
          <cell r="AU1185">
            <v>184</v>
          </cell>
        </row>
        <row r="1217">
          <cell r="M1217">
            <v>55841</v>
          </cell>
          <cell r="N1217">
            <v>50807</v>
          </cell>
          <cell r="O1217">
            <v>0</v>
          </cell>
          <cell r="P1217">
            <v>12226</v>
          </cell>
          <cell r="Q1217">
            <v>14082</v>
          </cell>
          <cell r="R1217">
            <v>0</v>
          </cell>
          <cell r="S1217">
            <v>132956</v>
          </cell>
          <cell r="AA1217">
            <v>111505</v>
          </cell>
          <cell r="AB1217">
            <v>98476</v>
          </cell>
          <cell r="AC1217">
            <v>0</v>
          </cell>
          <cell r="AD1217">
            <v>28150</v>
          </cell>
          <cell r="AE1217">
            <v>31287</v>
          </cell>
          <cell r="AF1217">
            <v>0</v>
          </cell>
          <cell r="AG1217">
            <v>269418</v>
          </cell>
          <cell r="AO1217">
            <v>6120</v>
          </cell>
          <cell r="AP1217">
            <v>4486</v>
          </cell>
          <cell r="AQ1217">
            <v>0</v>
          </cell>
          <cell r="AR1217">
            <v>2297</v>
          </cell>
          <cell r="AS1217">
            <v>2852</v>
          </cell>
          <cell r="AT1217">
            <v>0</v>
          </cell>
          <cell r="AU1217">
            <v>15755</v>
          </cell>
        </row>
        <row r="1248">
          <cell r="M1248">
            <v>39241</v>
          </cell>
          <cell r="N1248">
            <v>45607</v>
          </cell>
          <cell r="O1248">
            <v>0</v>
          </cell>
          <cell r="P1248">
            <v>41779</v>
          </cell>
          <cell r="Q1248">
            <v>43277</v>
          </cell>
          <cell r="R1248">
            <v>0</v>
          </cell>
          <cell r="S1248">
            <v>169904</v>
          </cell>
          <cell r="AA1248">
            <v>88733</v>
          </cell>
          <cell r="AB1248">
            <v>77212</v>
          </cell>
          <cell r="AC1248">
            <v>0</v>
          </cell>
          <cell r="AD1248">
            <v>75113</v>
          </cell>
          <cell r="AE1248">
            <v>70607</v>
          </cell>
          <cell r="AF1248">
            <v>0</v>
          </cell>
          <cell r="AG1248">
            <v>311665</v>
          </cell>
          <cell r="AO1248">
            <v>14757</v>
          </cell>
          <cell r="AP1248">
            <v>15511</v>
          </cell>
          <cell r="AQ1248">
            <v>0</v>
          </cell>
          <cell r="AR1248">
            <v>13529</v>
          </cell>
          <cell r="AS1248">
            <v>11180</v>
          </cell>
          <cell r="AT1248">
            <v>0</v>
          </cell>
          <cell r="AU1248">
            <v>54977</v>
          </cell>
        </row>
        <row r="1279">
          <cell r="M1279">
            <v>144908</v>
          </cell>
          <cell r="N1279">
            <v>76510</v>
          </cell>
          <cell r="O1279">
            <v>0</v>
          </cell>
          <cell r="P1279">
            <v>57013</v>
          </cell>
          <cell r="Q1279">
            <v>35542</v>
          </cell>
          <cell r="R1279">
            <v>0</v>
          </cell>
          <cell r="S1279">
            <v>313973</v>
          </cell>
          <cell r="AA1279">
            <v>483660</v>
          </cell>
          <cell r="AB1279">
            <v>198233</v>
          </cell>
          <cell r="AC1279">
            <v>0</v>
          </cell>
          <cell r="AD1279">
            <v>158520</v>
          </cell>
          <cell r="AE1279">
            <v>74676</v>
          </cell>
          <cell r="AF1279">
            <v>0</v>
          </cell>
          <cell r="AG1279">
            <v>915089</v>
          </cell>
          <cell r="AO1279">
            <v>9323</v>
          </cell>
          <cell r="AP1279">
            <v>6314</v>
          </cell>
          <cell r="AQ1279">
            <v>0</v>
          </cell>
          <cell r="AR1279">
            <v>10038</v>
          </cell>
          <cell r="AS1279">
            <v>6341</v>
          </cell>
          <cell r="AT1279">
            <v>0</v>
          </cell>
          <cell r="AU1279">
            <v>32016</v>
          </cell>
        </row>
        <row r="1311">
          <cell r="M1311">
            <v>0</v>
          </cell>
          <cell r="N1311">
            <v>0</v>
          </cell>
          <cell r="O1311">
            <v>0</v>
          </cell>
          <cell r="P1311">
            <v>2231</v>
          </cell>
          <cell r="Q1311">
            <v>2146</v>
          </cell>
          <cell r="R1311">
            <v>0</v>
          </cell>
          <cell r="S1311">
            <v>4377</v>
          </cell>
          <cell r="AA1311">
            <v>0</v>
          </cell>
          <cell r="AB1311">
            <v>0</v>
          </cell>
          <cell r="AC1311">
            <v>0</v>
          </cell>
          <cell r="AD1311">
            <v>4983</v>
          </cell>
          <cell r="AE1311">
            <v>2885</v>
          </cell>
          <cell r="AF1311">
            <v>0</v>
          </cell>
          <cell r="AG1311">
            <v>7868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</row>
        <row r="1342">
          <cell r="M1342">
            <v>9902</v>
          </cell>
          <cell r="N1342">
            <v>5297</v>
          </cell>
          <cell r="O1342">
            <v>0</v>
          </cell>
          <cell r="P1342">
            <v>4929</v>
          </cell>
          <cell r="Q1342">
            <v>2866</v>
          </cell>
          <cell r="R1342">
            <v>0</v>
          </cell>
          <cell r="S1342">
            <v>22994</v>
          </cell>
          <cell r="AA1342">
            <v>24570</v>
          </cell>
          <cell r="AB1342">
            <v>10666</v>
          </cell>
          <cell r="AC1342">
            <v>0</v>
          </cell>
          <cell r="AD1342">
            <v>12947</v>
          </cell>
          <cell r="AE1342">
            <v>7198</v>
          </cell>
          <cell r="AF1342">
            <v>0</v>
          </cell>
          <cell r="AG1342">
            <v>55381</v>
          </cell>
          <cell r="AO1342">
            <v>252</v>
          </cell>
          <cell r="AP1342">
            <v>113</v>
          </cell>
          <cell r="AQ1342">
            <v>0</v>
          </cell>
          <cell r="AR1342">
            <v>341</v>
          </cell>
          <cell r="AS1342">
            <v>128</v>
          </cell>
          <cell r="AT1342">
            <v>0</v>
          </cell>
          <cell r="AU1342">
            <v>834</v>
          </cell>
        </row>
        <row r="1345">
          <cell r="M1345">
            <v>34585</v>
          </cell>
          <cell r="N1345">
            <v>15936</v>
          </cell>
          <cell r="O1345">
            <v>36</v>
          </cell>
          <cell r="P1345">
            <v>49519</v>
          </cell>
          <cell r="Q1345">
            <v>29769</v>
          </cell>
          <cell r="R1345">
            <v>59</v>
          </cell>
          <cell r="S1345">
            <v>129904</v>
          </cell>
          <cell r="AA1345">
            <v>103273</v>
          </cell>
          <cell r="AB1345">
            <v>50075</v>
          </cell>
          <cell r="AC1345">
            <v>125</v>
          </cell>
          <cell r="AD1345">
            <v>62853</v>
          </cell>
          <cell r="AE1345">
            <v>27173</v>
          </cell>
          <cell r="AF1345">
            <v>379</v>
          </cell>
          <cell r="AG1345">
            <v>243878</v>
          </cell>
          <cell r="AO1345">
            <v>3300</v>
          </cell>
          <cell r="AP1345">
            <v>1602</v>
          </cell>
          <cell r="AQ1345">
            <v>5</v>
          </cell>
          <cell r="AR1345">
            <v>3431</v>
          </cell>
          <cell r="AS1345">
            <v>1634</v>
          </cell>
          <cell r="AT1345">
            <v>9</v>
          </cell>
          <cell r="AU1345">
            <v>9981</v>
          </cell>
        </row>
        <row r="1346">
          <cell r="M1346">
            <v>20479</v>
          </cell>
          <cell r="N1346">
            <v>12634</v>
          </cell>
          <cell r="O1346">
            <v>7</v>
          </cell>
          <cell r="P1346">
            <v>484511</v>
          </cell>
          <cell r="Q1346">
            <v>276719</v>
          </cell>
          <cell r="R1346">
            <v>454</v>
          </cell>
          <cell r="S1346">
            <v>794804</v>
          </cell>
          <cell r="AA1346">
            <v>35580</v>
          </cell>
          <cell r="AB1346">
            <v>25369</v>
          </cell>
          <cell r="AC1346">
            <v>10</v>
          </cell>
          <cell r="AD1346">
            <v>1086753</v>
          </cell>
          <cell r="AE1346">
            <v>661668</v>
          </cell>
          <cell r="AF1346">
            <v>1345</v>
          </cell>
          <cell r="AG1346">
            <v>1810725</v>
          </cell>
          <cell r="AO1346">
            <v>4615</v>
          </cell>
          <cell r="AP1346">
            <v>2399</v>
          </cell>
          <cell r="AQ1346">
            <v>7</v>
          </cell>
          <cell r="AR1346">
            <v>45928</v>
          </cell>
          <cell r="AS1346">
            <v>28720</v>
          </cell>
          <cell r="AT1346">
            <v>205</v>
          </cell>
          <cell r="AU1346">
            <v>81874</v>
          </cell>
        </row>
        <row r="1347">
          <cell r="M1347">
            <v>30045</v>
          </cell>
          <cell r="N1347">
            <v>18860</v>
          </cell>
          <cell r="O1347">
            <v>4</v>
          </cell>
          <cell r="P1347">
            <v>14474</v>
          </cell>
          <cell r="Q1347">
            <v>7115</v>
          </cell>
          <cell r="R1347">
            <v>4</v>
          </cell>
          <cell r="S1347">
            <v>70502</v>
          </cell>
          <cell r="AA1347">
            <v>56555</v>
          </cell>
          <cell r="AB1347">
            <v>38829</v>
          </cell>
          <cell r="AC1347">
            <v>14</v>
          </cell>
          <cell r="AD1347">
            <v>29985</v>
          </cell>
          <cell r="AE1347">
            <v>14947</v>
          </cell>
          <cell r="AF1347">
            <v>27</v>
          </cell>
          <cell r="AG1347">
            <v>140357</v>
          </cell>
          <cell r="AO1347">
            <v>2894</v>
          </cell>
          <cell r="AP1347">
            <v>1743</v>
          </cell>
          <cell r="AQ1347">
            <v>28</v>
          </cell>
          <cell r="AR1347">
            <v>2802</v>
          </cell>
          <cell r="AS1347">
            <v>2131</v>
          </cell>
          <cell r="AT1347">
            <v>8</v>
          </cell>
          <cell r="AU1347">
            <v>9606</v>
          </cell>
        </row>
        <row r="1348">
          <cell r="M1348">
            <v>72957</v>
          </cell>
          <cell r="N1348">
            <v>45126</v>
          </cell>
          <cell r="O1348">
            <v>16</v>
          </cell>
          <cell r="P1348">
            <v>65036</v>
          </cell>
          <cell r="Q1348">
            <v>32510</v>
          </cell>
          <cell r="R1348">
            <v>125</v>
          </cell>
          <cell r="S1348">
            <v>215770</v>
          </cell>
          <cell r="AA1348">
            <v>157958</v>
          </cell>
          <cell r="AB1348">
            <v>94751</v>
          </cell>
          <cell r="AC1348">
            <v>87</v>
          </cell>
          <cell r="AD1348">
            <v>149522</v>
          </cell>
          <cell r="AE1348">
            <v>71704</v>
          </cell>
          <cell r="AF1348">
            <v>585</v>
          </cell>
          <cell r="AG1348">
            <v>474607</v>
          </cell>
          <cell r="AO1348">
            <v>6023</v>
          </cell>
          <cell r="AP1348">
            <v>2391</v>
          </cell>
          <cell r="AQ1348">
            <v>8</v>
          </cell>
          <cell r="AR1348">
            <v>4919</v>
          </cell>
          <cell r="AS1348">
            <v>5351</v>
          </cell>
          <cell r="AT1348">
            <v>25</v>
          </cell>
          <cell r="AU1348">
            <v>18717</v>
          </cell>
        </row>
        <row r="1349">
          <cell r="M1349">
            <v>27318</v>
          </cell>
          <cell r="N1349">
            <v>19884</v>
          </cell>
          <cell r="O1349">
            <v>3</v>
          </cell>
          <cell r="P1349">
            <v>41166</v>
          </cell>
          <cell r="Q1349">
            <v>26313</v>
          </cell>
          <cell r="R1349">
            <v>75</v>
          </cell>
          <cell r="S1349">
            <v>114759</v>
          </cell>
          <cell r="AA1349">
            <v>56877</v>
          </cell>
          <cell r="AB1349">
            <v>37422</v>
          </cell>
          <cell r="AC1349">
            <v>26</v>
          </cell>
          <cell r="AD1349">
            <v>76745</v>
          </cell>
          <cell r="AE1349">
            <v>47479</v>
          </cell>
          <cell r="AF1349">
            <v>222</v>
          </cell>
          <cell r="AG1349">
            <v>218771</v>
          </cell>
          <cell r="AO1349">
            <v>6428</v>
          </cell>
          <cell r="AP1349">
            <v>2735</v>
          </cell>
          <cell r="AQ1349">
            <v>1</v>
          </cell>
          <cell r="AR1349">
            <v>4081</v>
          </cell>
          <cell r="AS1349">
            <v>2495</v>
          </cell>
          <cell r="AT1349">
            <v>3</v>
          </cell>
          <cell r="AU1349">
            <v>15743</v>
          </cell>
        </row>
        <row r="1350">
          <cell r="M1350">
            <v>9097</v>
          </cell>
          <cell r="N1350">
            <v>6513</v>
          </cell>
          <cell r="O1350">
            <v>47</v>
          </cell>
          <cell r="P1350">
            <v>12892</v>
          </cell>
          <cell r="Q1350">
            <v>6977</v>
          </cell>
          <cell r="R1350">
            <v>19</v>
          </cell>
          <cell r="S1350">
            <v>35545</v>
          </cell>
          <cell r="AA1350">
            <v>19001</v>
          </cell>
          <cell r="AB1350">
            <v>12123</v>
          </cell>
          <cell r="AC1350">
            <v>81</v>
          </cell>
          <cell r="AD1350">
            <v>32086</v>
          </cell>
          <cell r="AE1350">
            <v>17069</v>
          </cell>
          <cell r="AF1350">
            <v>124</v>
          </cell>
          <cell r="AG1350">
            <v>80484</v>
          </cell>
          <cell r="AO1350">
            <v>1379</v>
          </cell>
          <cell r="AP1350">
            <v>1164</v>
          </cell>
          <cell r="AQ1350">
            <v>0</v>
          </cell>
          <cell r="AR1350">
            <v>2130</v>
          </cell>
          <cell r="AS1350">
            <v>1249</v>
          </cell>
          <cell r="AT1350">
            <v>3</v>
          </cell>
          <cell r="AU1350">
            <v>5925</v>
          </cell>
        </row>
        <row r="1351">
          <cell r="M1351">
            <v>31233</v>
          </cell>
          <cell r="N1351">
            <v>13883</v>
          </cell>
          <cell r="O1351">
            <v>0</v>
          </cell>
          <cell r="P1351">
            <v>18678</v>
          </cell>
          <cell r="Q1351">
            <v>10505</v>
          </cell>
          <cell r="R1351">
            <v>40</v>
          </cell>
          <cell r="S1351">
            <v>74339</v>
          </cell>
          <cell r="AA1351">
            <v>84985</v>
          </cell>
          <cell r="AB1351">
            <v>36104</v>
          </cell>
          <cell r="AC1351">
            <v>33</v>
          </cell>
          <cell r="AD1351">
            <v>46833</v>
          </cell>
          <cell r="AE1351">
            <v>25881</v>
          </cell>
          <cell r="AF1351">
            <v>235</v>
          </cell>
          <cell r="AG1351">
            <v>194071</v>
          </cell>
          <cell r="AO1351">
            <v>2627</v>
          </cell>
          <cell r="AP1351">
            <v>1427</v>
          </cell>
          <cell r="AQ1351">
            <v>3</v>
          </cell>
          <cell r="AR1351">
            <v>2827</v>
          </cell>
          <cell r="AS1351">
            <v>1868</v>
          </cell>
          <cell r="AT1351">
            <v>2</v>
          </cell>
          <cell r="AU1351">
            <v>8754</v>
          </cell>
        </row>
        <row r="1352">
          <cell r="M1352">
            <v>13215</v>
          </cell>
          <cell r="N1352">
            <v>9931</v>
          </cell>
          <cell r="O1352">
            <v>0</v>
          </cell>
          <cell r="P1352">
            <v>8538</v>
          </cell>
          <cell r="Q1352">
            <v>4619</v>
          </cell>
          <cell r="R1352">
            <v>5</v>
          </cell>
          <cell r="S1352">
            <v>36308</v>
          </cell>
          <cell r="AA1352">
            <v>21777</v>
          </cell>
          <cell r="AB1352">
            <v>19346</v>
          </cell>
          <cell r="AC1352">
            <v>2</v>
          </cell>
          <cell r="AD1352">
            <v>15824</v>
          </cell>
          <cell r="AE1352">
            <v>9698</v>
          </cell>
          <cell r="AF1352">
            <v>13</v>
          </cell>
          <cell r="AG1352">
            <v>66660</v>
          </cell>
          <cell r="AO1352">
            <v>1648</v>
          </cell>
          <cell r="AP1352">
            <v>1173</v>
          </cell>
          <cell r="AQ1352">
            <v>4</v>
          </cell>
          <cell r="AR1352">
            <v>1280</v>
          </cell>
          <cell r="AS1352">
            <v>804</v>
          </cell>
          <cell r="AT1352">
            <v>3</v>
          </cell>
          <cell r="AU1352">
            <v>4912</v>
          </cell>
        </row>
        <row r="1353">
          <cell r="M1353">
            <v>11738</v>
          </cell>
          <cell r="N1353">
            <v>9610</v>
          </cell>
          <cell r="O1353">
            <v>6</v>
          </cell>
          <cell r="P1353">
            <v>8787</v>
          </cell>
          <cell r="Q1353">
            <v>6242</v>
          </cell>
          <cell r="R1353">
            <v>9</v>
          </cell>
          <cell r="S1353">
            <v>36392</v>
          </cell>
          <cell r="AA1353">
            <v>26717</v>
          </cell>
          <cell r="AB1353">
            <v>21181</v>
          </cell>
          <cell r="AC1353">
            <v>76</v>
          </cell>
          <cell r="AD1353">
            <v>17874</v>
          </cell>
          <cell r="AE1353">
            <v>11768</v>
          </cell>
          <cell r="AF1353">
            <v>61</v>
          </cell>
          <cell r="AG1353">
            <v>77677</v>
          </cell>
          <cell r="AO1353">
            <v>1291</v>
          </cell>
          <cell r="AP1353">
            <v>1538</v>
          </cell>
          <cell r="AQ1353">
            <v>3</v>
          </cell>
          <cell r="AR1353">
            <v>1751</v>
          </cell>
          <cell r="AS1353">
            <v>1247</v>
          </cell>
          <cell r="AT1353">
            <v>3</v>
          </cell>
          <cell r="AU1353">
            <v>5833</v>
          </cell>
        </row>
        <row r="1354">
          <cell r="M1354">
            <v>30769</v>
          </cell>
          <cell r="N1354">
            <v>22022</v>
          </cell>
          <cell r="O1354">
            <v>12</v>
          </cell>
          <cell r="P1354">
            <v>13059</v>
          </cell>
          <cell r="Q1354">
            <v>9312</v>
          </cell>
          <cell r="R1354">
            <v>8</v>
          </cell>
          <cell r="S1354">
            <v>75182</v>
          </cell>
          <cell r="AA1354">
            <v>52811</v>
          </cell>
          <cell r="AB1354">
            <v>36925</v>
          </cell>
          <cell r="AC1354">
            <v>42</v>
          </cell>
          <cell r="AD1354">
            <v>20051</v>
          </cell>
          <cell r="AE1354">
            <v>11982</v>
          </cell>
          <cell r="AF1354">
            <v>10</v>
          </cell>
          <cell r="AG1354">
            <v>121821</v>
          </cell>
          <cell r="AO1354">
            <v>3047</v>
          </cell>
          <cell r="AP1354">
            <v>1526</v>
          </cell>
          <cell r="AQ1354">
            <v>15</v>
          </cell>
          <cell r="AR1354">
            <v>1811</v>
          </cell>
          <cell r="AS1354">
            <v>1558</v>
          </cell>
          <cell r="AT1354">
            <v>6</v>
          </cell>
          <cell r="AU1354">
            <v>7963</v>
          </cell>
        </row>
        <row r="1355">
          <cell r="M1355">
            <v>19203</v>
          </cell>
          <cell r="N1355">
            <v>15276</v>
          </cell>
          <cell r="O1355">
            <v>0</v>
          </cell>
          <cell r="P1355">
            <v>20322</v>
          </cell>
          <cell r="Q1355">
            <v>15494</v>
          </cell>
          <cell r="R1355">
            <v>18</v>
          </cell>
          <cell r="S1355">
            <v>70313</v>
          </cell>
          <cell r="AA1355">
            <v>39385</v>
          </cell>
          <cell r="AB1355">
            <v>31463</v>
          </cell>
          <cell r="AC1355">
            <v>11</v>
          </cell>
          <cell r="AD1355">
            <v>41098</v>
          </cell>
          <cell r="AE1355">
            <v>28931</v>
          </cell>
          <cell r="AF1355">
            <v>79</v>
          </cell>
          <cell r="AG1355">
            <v>140967</v>
          </cell>
          <cell r="AO1355">
            <v>3285</v>
          </cell>
          <cell r="AP1355">
            <v>2626</v>
          </cell>
          <cell r="AQ1355">
            <v>10</v>
          </cell>
          <cell r="AR1355">
            <v>3444</v>
          </cell>
          <cell r="AS1355">
            <v>2627</v>
          </cell>
          <cell r="AT1355">
            <v>8</v>
          </cell>
          <cell r="AU1355">
            <v>12000</v>
          </cell>
        </row>
        <row r="1356">
          <cell r="M1356">
            <v>31929</v>
          </cell>
          <cell r="N1356">
            <v>25155</v>
          </cell>
          <cell r="O1356">
            <v>4</v>
          </cell>
          <cell r="P1356">
            <v>48399</v>
          </cell>
          <cell r="Q1356">
            <v>34330</v>
          </cell>
          <cell r="R1356">
            <v>58</v>
          </cell>
          <cell r="S1356">
            <v>139875</v>
          </cell>
          <cell r="AA1356">
            <v>130852</v>
          </cell>
          <cell r="AB1356">
            <v>103672</v>
          </cell>
          <cell r="AC1356">
            <v>107</v>
          </cell>
          <cell r="AD1356">
            <v>114898</v>
          </cell>
          <cell r="AE1356">
            <v>83926</v>
          </cell>
          <cell r="AF1356">
            <v>238</v>
          </cell>
          <cell r="AG1356">
            <v>433693</v>
          </cell>
          <cell r="AO1356">
            <v>7602</v>
          </cell>
          <cell r="AP1356">
            <v>5892</v>
          </cell>
          <cell r="AQ1356">
            <v>56</v>
          </cell>
          <cell r="AR1356">
            <v>5184</v>
          </cell>
          <cell r="AS1356">
            <v>3687</v>
          </cell>
          <cell r="AT1356">
            <v>30</v>
          </cell>
          <cell r="AU1356">
            <v>22451</v>
          </cell>
        </row>
        <row r="1357">
          <cell r="M1357">
            <v>19546</v>
          </cell>
          <cell r="N1357">
            <v>15919</v>
          </cell>
          <cell r="O1357">
            <v>3</v>
          </cell>
          <cell r="P1357">
            <v>29921</v>
          </cell>
          <cell r="Q1357">
            <v>22711</v>
          </cell>
          <cell r="R1357">
            <v>33</v>
          </cell>
          <cell r="S1357">
            <v>88133</v>
          </cell>
          <cell r="AA1357">
            <v>41063</v>
          </cell>
          <cell r="AB1357">
            <v>30898</v>
          </cell>
          <cell r="AC1357">
            <v>24</v>
          </cell>
          <cell r="AD1357">
            <v>58492</v>
          </cell>
          <cell r="AE1357">
            <v>42430</v>
          </cell>
          <cell r="AF1357">
            <v>278</v>
          </cell>
          <cell r="AG1357">
            <v>173185</v>
          </cell>
          <cell r="AO1357">
            <v>3160</v>
          </cell>
          <cell r="AP1357">
            <v>2745</v>
          </cell>
          <cell r="AQ1357">
            <v>3</v>
          </cell>
          <cell r="AR1357">
            <v>4725</v>
          </cell>
          <cell r="AS1357">
            <v>2848</v>
          </cell>
          <cell r="AT1357">
            <v>2</v>
          </cell>
          <cell r="AU1357">
            <v>13483</v>
          </cell>
        </row>
        <row r="1358">
          <cell r="M1358">
            <v>25873</v>
          </cell>
          <cell r="N1358">
            <v>12087</v>
          </cell>
          <cell r="O1358">
            <v>0</v>
          </cell>
          <cell r="P1358">
            <v>47530</v>
          </cell>
          <cell r="Q1358">
            <v>27549</v>
          </cell>
          <cell r="R1358">
            <v>48</v>
          </cell>
          <cell r="S1358">
            <v>113087</v>
          </cell>
          <cell r="AA1358">
            <v>81196</v>
          </cell>
          <cell r="AB1358">
            <v>34122</v>
          </cell>
          <cell r="AC1358">
            <v>1</v>
          </cell>
          <cell r="AD1358">
            <v>120172</v>
          </cell>
          <cell r="AE1358">
            <v>63077</v>
          </cell>
          <cell r="AF1358">
            <v>351</v>
          </cell>
          <cell r="AG1358">
            <v>298919</v>
          </cell>
          <cell r="AO1358">
            <v>2941</v>
          </cell>
          <cell r="AP1358">
            <v>1607</v>
          </cell>
          <cell r="AQ1358">
            <v>12</v>
          </cell>
          <cell r="AR1358">
            <v>5207</v>
          </cell>
          <cell r="AS1358">
            <v>2995</v>
          </cell>
          <cell r="AT1358">
            <v>23</v>
          </cell>
          <cell r="AU1358">
            <v>12785</v>
          </cell>
        </row>
        <row r="1359">
          <cell r="M1359">
            <v>20055</v>
          </cell>
          <cell r="N1359">
            <v>15218</v>
          </cell>
          <cell r="O1359">
            <v>0</v>
          </cell>
          <cell r="P1359">
            <v>18956</v>
          </cell>
          <cell r="Q1359">
            <v>10614</v>
          </cell>
          <cell r="R1359">
            <v>53</v>
          </cell>
          <cell r="S1359">
            <v>64896</v>
          </cell>
          <cell r="AA1359">
            <v>70713</v>
          </cell>
          <cell r="AB1359">
            <v>28849</v>
          </cell>
          <cell r="AC1359">
            <v>16</v>
          </cell>
          <cell r="AD1359">
            <v>44498</v>
          </cell>
          <cell r="AE1359">
            <v>22455</v>
          </cell>
          <cell r="AF1359">
            <v>265</v>
          </cell>
          <cell r="AG1359">
            <v>166796</v>
          </cell>
          <cell r="AO1359">
            <v>1804</v>
          </cell>
          <cell r="AP1359">
            <v>1241</v>
          </cell>
          <cell r="AQ1359">
            <v>2</v>
          </cell>
          <cell r="AR1359">
            <v>1951</v>
          </cell>
          <cell r="AS1359">
            <v>1098</v>
          </cell>
          <cell r="AT1359">
            <v>2</v>
          </cell>
          <cell r="AU1359">
            <v>6098</v>
          </cell>
        </row>
        <row r="1360">
          <cell r="M1360">
            <v>9520</v>
          </cell>
          <cell r="N1360">
            <v>5599</v>
          </cell>
          <cell r="O1360">
            <v>9</v>
          </cell>
          <cell r="P1360">
            <v>22048</v>
          </cell>
          <cell r="Q1360">
            <v>12935</v>
          </cell>
          <cell r="R1360">
            <v>42</v>
          </cell>
          <cell r="S1360">
            <v>50153</v>
          </cell>
          <cell r="AA1360">
            <v>20288</v>
          </cell>
          <cell r="AB1360">
            <v>12263</v>
          </cell>
          <cell r="AC1360">
            <v>30</v>
          </cell>
          <cell r="AD1360">
            <v>62242</v>
          </cell>
          <cell r="AE1360">
            <v>34260</v>
          </cell>
          <cell r="AF1360">
            <v>510</v>
          </cell>
          <cell r="AG1360">
            <v>129593</v>
          </cell>
          <cell r="AO1360">
            <v>3359</v>
          </cell>
          <cell r="AP1360">
            <v>2385</v>
          </cell>
          <cell r="AQ1360">
            <v>2</v>
          </cell>
          <cell r="AR1360">
            <v>4145</v>
          </cell>
          <cell r="AS1360">
            <v>2579</v>
          </cell>
          <cell r="AT1360">
            <v>5</v>
          </cell>
          <cell r="AU1360">
            <v>12475</v>
          </cell>
        </row>
        <row r="1361">
          <cell r="M1361">
            <v>31407</v>
          </cell>
          <cell r="N1361">
            <v>26638</v>
          </cell>
          <cell r="O1361">
            <v>0</v>
          </cell>
          <cell r="P1361">
            <v>20458</v>
          </cell>
          <cell r="Q1361">
            <v>13753</v>
          </cell>
          <cell r="R1361">
            <v>19</v>
          </cell>
          <cell r="S1361">
            <v>92275</v>
          </cell>
          <cell r="AA1361">
            <v>64767</v>
          </cell>
          <cell r="AB1361">
            <v>53381</v>
          </cell>
          <cell r="AC1361">
            <v>2</v>
          </cell>
          <cell r="AD1361">
            <v>41467</v>
          </cell>
          <cell r="AE1361">
            <v>32262</v>
          </cell>
          <cell r="AF1361">
            <v>104</v>
          </cell>
          <cell r="AG1361">
            <v>191983</v>
          </cell>
          <cell r="AO1361">
            <v>3552</v>
          </cell>
          <cell r="AP1361">
            <v>1599</v>
          </cell>
          <cell r="AQ1361">
            <v>18</v>
          </cell>
          <cell r="AR1361">
            <v>2591</v>
          </cell>
          <cell r="AS1361">
            <v>1698</v>
          </cell>
          <cell r="AT1361">
            <v>12</v>
          </cell>
          <cell r="AU1361">
            <v>9470</v>
          </cell>
        </row>
        <row r="1362">
          <cell r="M1362">
            <v>28963</v>
          </cell>
          <cell r="N1362">
            <v>15126</v>
          </cell>
          <cell r="O1362">
            <v>0</v>
          </cell>
          <cell r="P1362">
            <v>18645</v>
          </cell>
          <cell r="Q1362">
            <v>11818</v>
          </cell>
          <cell r="R1362">
            <v>66</v>
          </cell>
          <cell r="S1362">
            <v>74618</v>
          </cell>
          <cell r="AA1362">
            <v>80937</v>
          </cell>
          <cell r="AB1362">
            <v>40356</v>
          </cell>
          <cell r="AC1362">
            <v>2</v>
          </cell>
          <cell r="AD1362">
            <v>42919</v>
          </cell>
          <cell r="AE1362">
            <v>24452</v>
          </cell>
          <cell r="AF1362">
            <v>246</v>
          </cell>
          <cell r="AG1362">
            <v>188912</v>
          </cell>
          <cell r="AO1362">
            <v>2813</v>
          </cell>
          <cell r="AP1362">
            <v>1151</v>
          </cell>
          <cell r="AQ1362">
            <v>6</v>
          </cell>
          <cell r="AR1362">
            <v>2729</v>
          </cell>
          <cell r="AS1362">
            <v>1518</v>
          </cell>
          <cell r="AT1362">
            <v>9</v>
          </cell>
          <cell r="AU1362">
            <v>8226</v>
          </cell>
        </row>
        <row r="1363">
          <cell r="M1363">
            <v>12821</v>
          </cell>
          <cell r="N1363">
            <v>9906</v>
          </cell>
          <cell r="O1363">
            <v>0</v>
          </cell>
          <cell r="P1363">
            <v>5289</v>
          </cell>
          <cell r="Q1363">
            <v>3427</v>
          </cell>
          <cell r="R1363">
            <v>7</v>
          </cell>
          <cell r="S1363">
            <v>31450</v>
          </cell>
          <cell r="AA1363">
            <v>34725</v>
          </cell>
          <cell r="AB1363">
            <v>27067</v>
          </cell>
          <cell r="AC1363">
            <v>4</v>
          </cell>
          <cell r="AD1363">
            <v>13033</v>
          </cell>
          <cell r="AE1363">
            <v>7579</v>
          </cell>
          <cell r="AF1363">
            <v>40</v>
          </cell>
          <cell r="AG1363">
            <v>82448</v>
          </cell>
          <cell r="AO1363">
            <v>2172</v>
          </cell>
          <cell r="AP1363">
            <v>1068</v>
          </cell>
          <cell r="AQ1363">
            <v>18</v>
          </cell>
          <cell r="AR1363">
            <v>1254</v>
          </cell>
          <cell r="AS1363">
            <v>928</v>
          </cell>
          <cell r="AT1363">
            <v>5</v>
          </cell>
          <cell r="AU1363">
            <v>5445</v>
          </cell>
        </row>
        <row r="1364">
          <cell r="M1364">
            <v>25046</v>
          </cell>
          <cell r="N1364">
            <v>21663</v>
          </cell>
          <cell r="O1364">
            <v>1</v>
          </cell>
          <cell r="P1364">
            <v>11284</v>
          </cell>
          <cell r="Q1364">
            <v>9457</v>
          </cell>
          <cell r="R1364">
            <v>11</v>
          </cell>
          <cell r="S1364">
            <v>67462</v>
          </cell>
          <cell r="AA1364">
            <v>22421</v>
          </cell>
          <cell r="AB1364">
            <v>17709</v>
          </cell>
          <cell r="AC1364">
            <v>4</v>
          </cell>
          <cell r="AD1364">
            <v>23324</v>
          </cell>
          <cell r="AE1364">
            <v>18987</v>
          </cell>
          <cell r="AF1364">
            <v>64</v>
          </cell>
          <cell r="AG1364">
            <v>82509</v>
          </cell>
          <cell r="AO1364">
            <v>2771</v>
          </cell>
          <cell r="AP1364">
            <v>2111</v>
          </cell>
          <cell r="AQ1364">
            <v>5</v>
          </cell>
          <cell r="AR1364">
            <v>2350</v>
          </cell>
          <cell r="AS1364">
            <v>1635</v>
          </cell>
          <cell r="AT1364">
            <v>3</v>
          </cell>
          <cell r="AU1364">
            <v>8875</v>
          </cell>
        </row>
        <row r="1365">
          <cell r="M1365">
            <v>13420</v>
          </cell>
          <cell r="N1365">
            <v>11460</v>
          </cell>
          <cell r="O1365">
            <v>11</v>
          </cell>
          <cell r="P1365">
            <v>15029</v>
          </cell>
          <cell r="Q1365">
            <v>12633</v>
          </cell>
          <cell r="R1365">
            <v>19</v>
          </cell>
          <cell r="S1365">
            <v>52572</v>
          </cell>
          <cell r="AA1365">
            <v>27262</v>
          </cell>
          <cell r="AB1365">
            <v>19843</v>
          </cell>
          <cell r="AC1365">
            <v>31</v>
          </cell>
          <cell r="AD1365">
            <v>26648</v>
          </cell>
          <cell r="AE1365">
            <v>17665</v>
          </cell>
          <cell r="AF1365">
            <v>55</v>
          </cell>
          <cell r="AG1365">
            <v>91504</v>
          </cell>
          <cell r="AO1365">
            <v>2802</v>
          </cell>
          <cell r="AP1365">
            <v>1807</v>
          </cell>
          <cell r="AQ1365">
            <v>0</v>
          </cell>
          <cell r="AR1365">
            <v>2494</v>
          </cell>
          <cell r="AS1365">
            <v>1612</v>
          </cell>
          <cell r="AT1365">
            <v>2</v>
          </cell>
          <cell r="AU1365">
            <v>8717</v>
          </cell>
        </row>
        <row r="1366">
          <cell r="M1366">
            <v>26405</v>
          </cell>
          <cell r="N1366">
            <v>24438</v>
          </cell>
          <cell r="O1366">
            <v>3</v>
          </cell>
          <cell r="P1366">
            <v>19867</v>
          </cell>
          <cell r="Q1366">
            <v>14395</v>
          </cell>
          <cell r="R1366">
            <v>74</v>
          </cell>
          <cell r="S1366">
            <v>85182</v>
          </cell>
          <cell r="AA1366">
            <v>74720</v>
          </cell>
          <cell r="AB1366">
            <v>67667</v>
          </cell>
          <cell r="AC1366">
            <v>52</v>
          </cell>
          <cell r="AD1366">
            <v>38951</v>
          </cell>
          <cell r="AE1366">
            <v>28770</v>
          </cell>
          <cell r="AF1366">
            <v>180</v>
          </cell>
          <cell r="AG1366">
            <v>210340</v>
          </cell>
          <cell r="AO1366">
            <v>3111</v>
          </cell>
          <cell r="AP1366">
            <v>2079</v>
          </cell>
          <cell r="AQ1366">
            <v>37</v>
          </cell>
          <cell r="AR1366">
            <v>2334</v>
          </cell>
          <cell r="AS1366">
            <v>2633</v>
          </cell>
          <cell r="AT1366">
            <v>8</v>
          </cell>
          <cell r="AU1366">
            <v>10202</v>
          </cell>
        </row>
        <row r="1367">
          <cell r="M1367">
            <v>33571</v>
          </cell>
          <cell r="N1367">
            <v>27973</v>
          </cell>
          <cell r="O1367">
            <v>8</v>
          </cell>
          <cell r="P1367">
            <v>61455</v>
          </cell>
          <cell r="Q1367">
            <v>45870</v>
          </cell>
          <cell r="R1367">
            <v>73</v>
          </cell>
          <cell r="S1367">
            <v>168950</v>
          </cell>
          <cell r="AA1367">
            <v>66287</v>
          </cell>
          <cell r="AB1367">
            <v>55254</v>
          </cell>
          <cell r="AC1367">
            <v>8</v>
          </cell>
          <cell r="AD1367">
            <v>134924</v>
          </cell>
          <cell r="AE1367">
            <v>91804</v>
          </cell>
          <cell r="AF1367">
            <v>225</v>
          </cell>
          <cell r="AG1367">
            <v>348502</v>
          </cell>
          <cell r="AO1367">
            <v>3178</v>
          </cell>
          <cell r="AP1367">
            <v>2233</v>
          </cell>
          <cell r="AQ1367">
            <v>4</v>
          </cell>
          <cell r="AR1367">
            <v>4701</v>
          </cell>
          <cell r="AS1367">
            <v>3409</v>
          </cell>
          <cell r="AT1367">
            <v>28</v>
          </cell>
          <cell r="AU1367">
            <v>13553</v>
          </cell>
        </row>
        <row r="1368">
          <cell r="M1368">
            <v>13559</v>
          </cell>
          <cell r="N1368">
            <v>12288</v>
          </cell>
          <cell r="O1368">
            <v>1</v>
          </cell>
          <cell r="P1368">
            <v>31076</v>
          </cell>
          <cell r="Q1368">
            <v>15165</v>
          </cell>
          <cell r="R1368">
            <v>12</v>
          </cell>
          <cell r="S1368">
            <v>72101</v>
          </cell>
          <cell r="AA1368">
            <v>26914</v>
          </cell>
          <cell r="AB1368">
            <v>18615</v>
          </cell>
          <cell r="AC1368">
            <v>9</v>
          </cell>
          <cell r="AD1368">
            <v>49016</v>
          </cell>
          <cell r="AE1368">
            <v>26741</v>
          </cell>
          <cell r="AF1368">
            <v>55</v>
          </cell>
          <cell r="AG1368">
            <v>121350</v>
          </cell>
          <cell r="AO1368">
            <v>3639</v>
          </cell>
          <cell r="AP1368">
            <v>2641</v>
          </cell>
          <cell r="AQ1368">
            <v>1</v>
          </cell>
          <cell r="AR1368">
            <v>6552</v>
          </cell>
          <cell r="AS1368">
            <v>6162</v>
          </cell>
          <cell r="AT1368">
            <v>5</v>
          </cell>
          <cell r="AU1368">
            <v>19000</v>
          </cell>
        </row>
        <row r="1369">
          <cell r="M1369">
            <v>19212</v>
          </cell>
          <cell r="N1369">
            <v>17447</v>
          </cell>
          <cell r="O1369">
            <v>22</v>
          </cell>
          <cell r="P1369">
            <v>11638</v>
          </cell>
          <cell r="Q1369">
            <v>7905</v>
          </cell>
          <cell r="R1369">
            <v>30</v>
          </cell>
          <cell r="S1369">
            <v>56254</v>
          </cell>
          <cell r="AA1369">
            <v>36776</v>
          </cell>
          <cell r="AB1369">
            <v>32540</v>
          </cell>
          <cell r="AC1369">
            <v>97</v>
          </cell>
          <cell r="AD1369">
            <v>18604</v>
          </cell>
          <cell r="AE1369">
            <v>13721</v>
          </cell>
          <cell r="AF1369">
            <v>46</v>
          </cell>
          <cell r="AG1369">
            <v>101784</v>
          </cell>
          <cell r="AO1369">
            <v>2365</v>
          </cell>
          <cell r="AP1369">
            <v>1268</v>
          </cell>
          <cell r="AQ1369">
            <v>17</v>
          </cell>
          <cell r="AR1369">
            <v>1526</v>
          </cell>
          <cell r="AS1369">
            <v>797</v>
          </cell>
          <cell r="AT1369">
            <v>5</v>
          </cell>
          <cell r="AU1369">
            <v>5978</v>
          </cell>
        </row>
        <row r="1370">
          <cell r="M1370">
            <v>29883</v>
          </cell>
          <cell r="N1370">
            <v>25770</v>
          </cell>
          <cell r="O1370">
            <v>10</v>
          </cell>
          <cell r="P1370">
            <v>28138</v>
          </cell>
          <cell r="Q1370">
            <v>20416</v>
          </cell>
          <cell r="R1370">
            <v>27</v>
          </cell>
          <cell r="S1370">
            <v>104244</v>
          </cell>
          <cell r="AA1370">
            <v>58489</v>
          </cell>
          <cell r="AB1370">
            <v>48838</v>
          </cell>
          <cell r="AC1370">
            <v>48</v>
          </cell>
          <cell r="AD1370">
            <v>63489</v>
          </cell>
          <cell r="AE1370">
            <v>49680</v>
          </cell>
          <cell r="AF1370">
            <v>215</v>
          </cell>
          <cell r="AG1370">
            <v>220759</v>
          </cell>
          <cell r="AO1370">
            <v>2792</v>
          </cell>
          <cell r="AP1370">
            <v>1845</v>
          </cell>
          <cell r="AQ1370">
            <v>8</v>
          </cell>
          <cell r="AR1370">
            <v>2993</v>
          </cell>
          <cell r="AS1370">
            <v>2384</v>
          </cell>
          <cell r="AT1370">
            <v>10</v>
          </cell>
          <cell r="AU1370">
            <v>10032</v>
          </cell>
        </row>
        <row r="1371">
          <cell r="M1371">
            <v>34736</v>
          </cell>
          <cell r="N1371">
            <v>29783</v>
          </cell>
          <cell r="O1371">
            <v>15</v>
          </cell>
          <cell r="P1371">
            <v>29246</v>
          </cell>
          <cell r="Q1371">
            <v>21726</v>
          </cell>
          <cell r="R1371">
            <v>35</v>
          </cell>
          <cell r="S1371">
            <v>115541</v>
          </cell>
          <cell r="AA1371">
            <v>65595</v>
          </cell>
          <cell r="AB1371">
            <v>55022</v>
          </cell>
          <cell r="AC1371">
            <v>156</v>
          </cell>
          <cell r="AD1371">
            <v>61633</v>
          </cell>
          <cell r="AE1371">
            <v>45154</v>
          </cell>
          <cell r="AF1371">
            <v>177</v>
          </cell>
          <cell r="AG1371">
            <v>227737</v>
          </cell>
          <cell r="AO1371">
            <v>2947</v>
          </cell>
          <cell r="AP1371">
            <v>1837</v>
          </cell>
          <cell r="AQ1371">
            <v>7</v>
          </cell>
          <cell r="AR1371">
            <v>2413</v>
          </cell>
          <cell r="AS1371">
            <v>3006</v>
          </cell>
          <cell r="AT1371">
            <v>10</v>
          </cell>
          <cell r="AU1371">
            <v>10220</v>
          </cell>
        </row>
        <row r="1372">
          <cell r="M1372">
            <v>65403</v>
          </cell>
          <cell r="N1372">
            <v>25728</v>
          </cell>
          <cell r="O1372">
            <v>0</v>
          </cell>
          <cell r="P1372">
            <v>18564</v>
          </cell>
          <cell r="Q1372">
            <v>12800</v>
          </cell>
          <cell r="R1372">
            <v>9</v>
          </cell>
          <cell r="S1372">
            <v>122504</v>
          </cell>
          <cell r="AA1372">
            <v>88959</v>
          </cell>
          <cell r="AB1372">
            <v>69368</v>
          </cell>
          <cell r="AC1372">
            <v>3</v>
          </cell>
          <cell r="AD1372">
            <v>42651</v>
          </cell>
          <cell r="AE1372">
            <v>27091</v>
          </cell>
          <cell r="AF1372">
            <v>13</v>
          </cell>
          <cell r="AG1372">
            <v>228085</v>
          </cell>
          <cell r="AO1372">
            <v>5493</v>
          </cell>
          <cell r="AP1372">
            <v>3485</v>
          </cell>
          <cell r="AQ1372">
            <v>39</v>
          </cell>
          <cell r="AR1372">
            <v>3718</v>
          </cell>
          <cell r="AS1372">
            <v>2256</v>
          </cell>
          <cell r="AT1372">
            <v>19</v>
          </cell>
          <cell r="AU1372">
            <v>15010</v>
          </cell>
        </row>
        <row r="1373">
          <cell r="M1373">
            <v>32345</v>
          </cell>
          <cell r="N1373">
            <v>19695</v>
          </cell>
          <cell r="O1373">
            <v>19</v>
          </cell>
          <cell r="P1373">
            <v>19981</v>
          </cell>
          <cell r="Q1373">
            <v>12159</v>
          </cell>
          <cell r="R1373">
            <v>18</v>
          </cell>
          <cell r="S1373">
            <v>84217</v>
          </cell>
          <cell r="AA1373">
            <v>95725</v>
          </cell>
          <cell r="AB1373">
            <v>62131</v>
          </cell>
          <cell r="AC1373">
            <v>75</v>
          </cell>
          <cell r="AD1373">
            <v>49699</v>
          </cell>
          <cell r="AE1373">
            <v>32189</v>
          </cell>
          <cell r="AF1373">
            <v>204</v>
          </cell>
          <cell r="AG1373">
            <v>240023</v>
          </cell>
          <cell r="AO1373">
            <v>6227</v>
          </cell>
          <cell r="AP1373">
            <v>3647</v>
          </cell>
          <cell r="AQ1373">
            <v>9</v>
          </cell>
          <cell r="AR1373">
            <v>6001</v>
          </cell>
          <cell r="AS1373">
            <v>6312</v>
          </cell>
          <cell r="AT1373">
            <v>10</v>
          </cell>
          <cell r="AU1373">
            <v>22206</v>
          </cell>
        </row>
        <row r="1374">
          <cell r="M1374">
            <v>4527</v>
          </cell>
          <cell r="N1374">
            <v>2952</v>
          </cell>
          <cell r="O1374">
            <v>9</v>
          </cell>
          <cell r="P1374">
            <v>8217</v>
          </cell>
          <cell r="Q1374">
            <v>4419</v>
          </cell>
          <cell r="R1374">
            <v>47</v>
          </cell>
          <cell r="S1374">
            <v>20171</v>
          </cell>
          <cell r="AA1374">
            <v>12032</v>
          </cell>
          <cell r="AB1374">
            <v>6674</v>
          </cell>
          <cell r="AC1374">
            <v>32</v>
          </cell>
          <cell r="AD1374">
            <v>15376</v>
          </cell>
          <cell r="AE1374">
            <v>8016</v>
          </cell>
          <cell r="AF1374">
            <v>64</v>
          </cell>
          <cell r="AG1374">
            <v>42194</v>
          </cell>
          <cell r="AO1374">
            <v>1666</v>
          </cell>
          <cell r="AP1374">
            <v>1130</v>
          </cell>
          <cell r="AQ1374">
            <v>1</v>
          </cell>
          <cell r="AR1374">
            <v>1695</v>
          </cell>
          <cell r="AS1374">
            <v>1090</v>
          </cell>
          <cell r="AT1374">
            <v>2</v>
          </cell>
          <cell r="AU1374">
            <v>5584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">
          <cell r="I5">
            <v>7.7885999999999997</v>
          </cell>
          <cell r="J5">
            <v>5.3452000000000002</v>
          </cell>
          <cell r="K5">
            <v>2.4599999999999999E-3</v>
          </cell>
          <cell r="L5">
            <v>12.027229999999999</v>
          </cell>
          <cell r="M5">
            <v>7.3965699999999996</v>
          </cell>
          <cell r="N5">
            <v>1.4970000000000001E-2</v>
          </cell>
        </row>
        <row r="6">
          <cell r="I6">
            <v>17.546399999999998</v>
          </cell>
          <cell r="J6">
            <v>11.87857</v>
          </cell>
          <cell r="K6">
            <v>1.208E-2</v>
          </cell>
          <cell r="L6">
            <v>26.0166</v>
          </cell>
          <cell r="M6">
            <v>15.98559</v>
          </cell>
          <cell r="N6">
            <v>6.4100000000000004E-2</v>
          </cell>
        </row>
        <row r="7">
          <cell r="I7">
            <v>1.0093099999999999</v>
          </cell>
          <cell r="J7">
            <v>0.62095</v>
          </cell>
          <cell r="K7">
            <v>3.29E-3</v>
          </cell>
          <cell r="L7">
            <v>1.38967</v>
          </cell>
          <cell r="M7">
            <v>0.98331000000000002</v>
          </cell>
          <cell r="N7">
            <v>4.6499999999999996E-3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DEP-ADV-REV"/>
      <sheetName val="WS-ADV-REV"/>
      <sheetName val="kcc-Total-REV"/>
      <sheetName val="min-dis-rev"/>
      <sheetName val="min-women-REV"/>
      <sheetName val="JLGS"/>
      <sheetName val="Sheet1"/>
    </sheetNames>
    <sheetDataSet>
      <sheetData sheetId="0">
        <row r="5">
          <cell r="B5" t="str">
            <v>Canara Bank</v>
          </cell>
          <cell r="C5">
            <v>438</v>
          </cell>
          <cell r="D5">
            <v>208</v>
          </cell>
          <cell r="E5">
            <v>176</v>
          </cell>
          <cell r="F5">
            <v>163</v>
          </cell>
          <cell r="G5">
            <v>985</v>
          </cell>
          <cell r="H5">
            <v>898917</v>
          </cell>
          <cell r="I5">
            <v>997906</v>
          </cell>
          <cell r="J5">
            <v>1773018</v>
          </cell>
          <cell r="K5">
            <v>5604179</v>
          </cell>
          <cell r="L5">
            <v>9274020</v>
          </cell>
          <cell r="M5">
            <v>957025</v>
          </cell>
          <cell r="N5">
            <v>1035595</v>
          </cell>
          <cell r="O5">
            <v>1096848</v>
          </cell>
          <cell r="P5">
            <v>3204526</v>
          </cell>
          <cell r="Q5">
            <v>6293994</v>
          </cell>
          <cell r="R5">
            <v>106.46422305952608</v>
          </cell>
          <cell r="S5">
            <v>103.77680863728649</v>
          </cell>
          <cell r="T5">
            <v>61.863331336737701</v>
          </cell>
          <cell r="U5">
            <v>57.181007244772161</v>
          </cell>
          <cell r="V5">
            <v>67.866944431864496</v>
          </cell>
          <cell r="AN5">
            <v>101632</v>
          </cell>
          <cell r="AO5">
            <v>150811</v>
          </cell>
          <cell r="AP5">
            <v>143687</v>
          </cell>
          <cell r="AQ5">
            <v>120121</v>
          </cell>
          <cell r="AR5">
            <v>372909</v>
          </cell>
          <cell r="AS5">
            <v>668852</v>
          </cell>
          <cell r="AT5">
            <v>92</v>
          </cell>
          <cell r="AU5">
            <v>164</v>
          </cell>
          <cell r="AV5">
            <v>171</v>
          </cell>
          <cell r="AW5">
            <v>426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D5">
            <v>582242</v>
          </cell>
          <cell r="BE5">
            <v>664643</v>
          </cell>
          <cell r="BH5">
            <v>16261</v>
          </cell>
          <cell r="BI5">
            <v>1527</v>
          </cell>
          <cell r="BS5">
            <v>675680.95948700001</v>
          </cell>
          <cell r="BT5">
            <v>220886</v>
          </cell>
          <cell r="BU5">
            <v>194117</v>
          </cell>
          <cell r="BX5">
            <v>831775</v>
          </cell>
          <cell r="BY5">
            <v>949492</v>
          </cell>
          <cell r="CB5">
            <v>19380</v>
          </cell>
          <cell r="CC5">
            <v>36646</v>
          </cell>
          <cell r="CD5">
            <v>70538</v>
          </cell>
          <cell r="CE5">
            <v>113704</v>
          </cell>
          <cell r="CF5">
            <v>63462</v>
          </cell>
          <cell r="CG5">
            <v>91718</v>
          </cell>
          <cell r="CH5">
            <v>288494</v>
          </cell>
          <cell r="CI5">
            <v>552653</v>
          </cell>
          <cell r="CJ5">
            <v>50</v>
          </cell>
          <cell r="CK5">
            <v>183</v>
          </cell>
          <cell r="CL5">
            <v>1822</v>
          </cell>
          <cell r="CM5">
            <v>4987</v>
          </cell>
          <cell r="CN5">
            <v>258</v>
          </cell>
          <cell r="CO5">
            <v>404</v>
          </cell>
          <cell r="CP5">
            <v>1324</v>
          </cell>
          <cell r="CQ5">
            <v>3998</v>
          </cell>
          <cell r="CR5">
            <v>32</v>
          </cell>
          <cell r="CS5">
            <v>119</v>
          </cell>
          <cell r="CT5">
            <v>85</v>
          </cell>
          <cell r="CU5">
            <v>233</v>
          </cell>
          <cell r="CV5">
            <v>447</v>
          </cell>
          <cell r="CW5">
            <v>1719</v>
          </cell>
          <cell r="CX5">
            <v>1464</v>
          </cell>
          <cell r="CY5">
            <v>332</v>
          </cell>
          <cell r="CZ5">
            <v>83629</v>
          </cell>
          <cell r="DA5">
            <v>130789</v>
          </cell>
          <cell r="DB5">
            <v>363727</v>
          </cell>
          <cell r="DC5">
            <v>675907</v>
          </cell>
        </row>
        <row r="6">
          <cell r="B6" t="str">
            <v>Corporation Bank</v>
          </cell>
          <cell r="C6">
            <v>195</v>
          </cell>
          <cell r="D6">
            <v>142</v>
          </cell>
          <cell r="E6">
            <v>97</v>
          </cell>
          <cell r="F6">
            <v>85</v>
          </cell>
          <cell r="G6">
            <v>519</v>
          </cell>
          <cell r="H6">
            <v>444788</v>
          </cell>
          <cell r="I6">
            <v>649213</v>
          </cell>
          <cell r="J6">
            <v>1027861</v>
          </cell>
          <cell r="K6">
            <v>2207541</v>
          </cell>
          <cell r="L6">
            <v>4329403</v>
          </cell>
          <cell r="M6">
            <v>400605</v>
          </cell>
          <cell r="N6">
            <v>538243</v>
          </cell>
          <cell r="O6">
            <v>570151</v>
          </cell>
          <cell r="P6">
            <v>1177280</v>
          </cell>
          <cell r="Q6">
            <v>2686279</v>
          </cell>
          <cell r="R6">
            <v>90.066503592722825</v>
          </cell>
          <cell r="S6">
            <v>82.9069966251446</v>
          </cell>
          <cell r="T6">
            <v>55.469659808086888</v>
          </cell>
          <cell r="U6">
            <v>53.329926828086094</v>
          </cell>
          <cell r="V6">
            <v>62.04733077516692</v>
          </cell>
          <cell r="AN6">
            <v>20676</v>
          </cell>
          <cell r="AO6">
            <v>50840</v>
          </cell>
          <cell r="AP6">
            <v>45233</v>
          </cell>
          <cell r="AQ6">
            <v>38815</v>
          </cell>
          <cell r="AR6">
            <v>176068</v>
          </cell>
          <cell r="AS6">
            <v>407824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110</v>
          </cell>
          <cell r="AY6">
            <v>14450</v>
          </cell>
          <cell r="AZ6">
            <v>58</v>
          </cell>
          <cell r="BA6">
            <v>12406</v>
          </cell>
          <cell r="BD6">
            <v>179570</v>
          </cell>
          <cell r="BE6">
            <v>615168</v>
          </cell>
          <cell r="BH6">
            <v>456</v>
          </cell>
          <cell r="BI6">
            <v>81</v>
          </cell>
          <cell r="BS6">
            <v>312537.69900000002</v>
          </cell>
          <cell r="BT6">
            <v>79924</v>
          </cell>
          <cell r="BU6">
            <v>136494</v>
          </cell>
          <cell r="BX6">
            <v>112015</v>
          </cell>
          <cell r="BY6">
            <v>317682</v>
          </cell>
          <cell r="CB6">
            <v>680</v>
          </cell>
          <cell r="CC6">
            <v>3413</v>
          </cell>
          <cell r="CD6">
            <v>7408</v>
          </cell>
          <cell r="CE6">
            <v>44480</v>
          </cell>
          <cell r="CF6">
            <v>2863</v>
          </cell>
          <cell r="CG6">
            <v>10430</v>
          </cell>
          <cell r="CH6">
            <v>23464</v>
          </cell>
          <cell r="CI6">
            <v>116166</v>
          </cell>
          <cell r="CJ6">
            <v>48</v>
          </cell>
          <cell r="CK6">
            <v>1613</v>
          </cell>
          <cell r="CL6">
            <v>383</v>
          </cell>
          <cell r="CM6">
            <v>4754</v>
          </cell>
          <cell r="CN6">
            <v>149</v>
          </cell>
          <cell r="CO6">
            <v>461</v>
          </cell>
          <cell r="CP6">
            <v>609</v>
          </cell>
          <cell r="CQ6">
            <v>3408</v>
          </cell>
          <cell r="CR6">
            <v>4</v>
          </cell>
          <cell r="CS6">
            <v>13</v>
          </cell>
          <cell r="CT6">
            <v>30</v>
          </cell>
          <cell r="CU6">
            <v>4503</v>
          </cell>
          <cell r="CV6">
            <v>66</v>
          </cell>
          <cell r="CW6">
            <v>1990</v>
          </cell>
          <cell r="CX6">
            <v>619</v>
          </cell>
          <cell r="CY6">
            <v>7964</v>
          </cell>
          <cell r="CZ6">
            <v>3810</v>
          </cell>
          <cell r="DA6">
            <v>17920</v>
          </cell>
          <cell r="DB6">
            <v>32513</v>
          </cell>
          <cell r="DC6">
            <v>181275</v>
          </cell>
        </row>
        <row r="7">
          <cell r="B7" t="str">
            <v>Syndicate Bank</v>
          </cell>
          <cell r="C7">
            <v>336</v>
          </cell>
          <cell r="D7">
            <v>217</v>
          </cell>
          <cell r="E7">
            <v>152</v>
          </cell>
          <cell r="F7">
            <v>105</v>
          </cell>
          <cell r="G7">
            <v>810</v>
          </cell>
          <cell r="H7">
            <v>722051</v>
          </cell>
          <cell r="I7">
            <v>834235</v>
          </cell>
          <cell r="J7">
            <v>1305722</v>
          </cell>
          <cell r="K7">
            <v>2037191</v>
          </cell>
          <cell r="L7">
            <v>4899199</v>
          </cell>
          <cell r="M7">
            <v>758387</v>
          </cell>
          <cell r="N7">
            <v>749711</v>
          </cell>
          <cell r="O7">
            <v>778703</v>
          </cell>
          <cell r="P7">
            <v>1370240</v>
          </cell>
          <cell r="Q7">
            <v>3657041</v>
          </cell>
          <cell r="R7">
            <v>105.03233151120904</v>
          </cell>
          <cell r="S7">
            <v>89.868082734481291</v>
          </cell>
          <cell r="T7">
            <v>59.637732993700034</v>
          </cell>
          <cell r="U7">
            <v>67.26124354564692</v>
          </cell>
          <cell r="V7">
            <v>74.645692081501494</v>
          </cell>
          <cell r="AN7">
            <v>58231</v>
          </cell>
          <cell r="AO7">
            <v>118205</v>
          </cell>
          <cell r="AP7">
            <v>51624</v>
          </cell>
          <cell r="AQ7">
            <v>427463</v>
          </cell>
          <cell r="AR7">
            <v>253882</v>
          </cell>
          <cell r="AS7">
            <v>1417509</v>
          </cell>
          <cell r="AT7">
            <v>321</v>
          </cell>
          <cell r="AU7">
            <v>292</v>
          </cell>
          <cell r="AV7">
            <v>1621</v>
          </cell>
          <cell r="AW7">
            <v>2507</v>
          </cell>
          <cell r="AX7">
            <v>19</v>
          </cell>
          <cell r="AY7">
            <v>274</v>
          </cell>
          <cell r="AZ7">
            <v>23</v>
          </cell>
          <cell r="BA7">
            <v>149</v>
          </cell>
          <cell r="BD7">
            <v>251273</v>
          </cell>
          <cell r="BE7">
            <v>394548</v>
          </cell>
          <cell r="BH7">
            <v>1117</v>
          </cell>
          <cell r="BI7">
            <v>721</v>
          </cell>
          <cell r="BS7">
            <v>308045.34000000003</v>
          </cell>
          <cell r="BT7">
            <v>104083</v>
          </cell>
          <cell r="BU7">
            <v>178588</v>
          </cell>
          <cell r="BX7">
            <v>220154</v>
          </cell>
          <cell r="BY7">
            <v>358946</v>
          </cell>
          <cell r="CB7">
            <v>2615</v>
          </cell>
          <cell r="CC7">
            <v>12825</v>
          </cell>
          <cell r="CD7">
            <v>11126</v>
          </cell>
          <cell r="CE7">
            <v>88165</v>
          </cell>
          <cell r="CF7">
            <v>6249</v>
          </cell>
          <cell r="CG7">
            <v>12564</v>
          </cell>
          <cell r="CH7">
            <v>53970</v>
          </cell>
          <cell r="CI7">
            <v>126458</v>
          </cell>
          <cell r="CJ7">
            <v>514</v>
          </cell>
          <cell r="CK7">
            <v>356</v>
          </cell>
          <cell r="CL7">
            <v>2216</v>
          </cell>
          <cell r="CM7">
            <v>5912</v>
          </cell>
          <cell r="CN7">
            <v>123</v>
          </cell>
          <cell r="CO7">
            <v>256</v>
          </cell>
          <cell r="CP7">
            <v>426</v>
          </cell>
          <cell r="CQ7">
            <v>825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125</v>
          </cell>
          <cell r="CW7">
            <v>125</v>
          </cell>
          <cell r="CX7">
            <v>1512</v>
          </cell>
          <cell r="CY7">
            <v>4211</v>
          </cell>
          <cell r="CZ7">
            <v>9626</v>
          </cell>
          <cell r="DA7">
            <v>26126</v>
          </cell>
          <cell r="DB7">
            <v>69250</v>
          </cell>
          <cell r="DC7">
            <v>225571</v>
          </cell>
        </row>
        <row r="8">
          <cell r="B8" t="str">
            <v>State Bank of India</v>
          </cell>
          <cell r="C8">
            <v>532</v>
          </cell>
          <cell r="D8">
            <v>472</v>
          </cell>
          <cell r="E8">
            <v>374</v>
          </cell>
          <cell r="F8">
            <v>417</v>
          </cell>
          <cell r="G8">
            <v>1795</v>
          </cell>
          <cell r="H8">
            <v>1065620.96</v>
          </cell>
          <cell r="I8">
            <v>3125227.32</v>
          </cell>
          <cell r="J8">
            <v>3699755.09</v>
          </cell>
          <cell r="K8">
            <v>8199274.4100000001</v>
          </cell>
          <cell r="L8">
            <v>16089877.779999999</v>
          </cell>
          <cell r="M8">
            <v>949106.99</v>
          </cell>
          <cell r="N8">
            <v>1809617.69</v>
          </cell>
          <cell r="O8">
            <v>1654166.25</v>
          </cell>
          <cell r="P8">
            <v>5603542.54</v>
          </cell>
          <cell r="Q8">
            <v>10016433.469999999</v>
          </cell>
          <cell r="R8">
            <v>89.066096259968461</v>
          </cell>
          <cell r="S8">
            <v>57.903554036510855</v>
          </cell>
          <cell r="T8">
            <v>44.710155395718374</v>
          </cell>
          <cell r="U8">
            <v>68.341931978344405</v>
          </cell>
          <cell r="V8">
            <v>62.253011532819734</v>
          </cell>
          <cell r="AN8">
            <v>277647</v>
          </cell>
          <cell r="AO8">
            <v>390635</v>
          </cell>
          <cell r="AP8">
            <v>86126</v>
          </cell>
          <cell r="AQ8">
            <v>460598</v>
          </cell>
          <cell r="AR8">
            <v>946809</v>
          </cell>
          <cell r="AS8">
            <v>628623</v>
          </cell>
          <cell r="AT8">
            <v>937</v>
          </cell>
          <cell r="AU8">
            <v>2136</v>
          </cell>
          <cell r="AV8">
            <v>16517</v>
          </cell>
          <cell r="AW8">
            <v>117844</v>
          </cell>
          <cell r="AX8">
            <v>599</v>
          </cell>
          <cell r="AY8">
            <v>17772</v>
          </cell>
          <cell r="AZ8">
            <v>1331</v>
          </cell>
          <cell r="BA8">
            <v>192500</v>
          </cell>
          <cell r="BD8">
            <v>752090</v>
          </cell>
          <cell r="BE8">
            <v>1020570</v>
          </cell>
          <cell r="BH8">
            <v>11650</v>
          </cell>
          <cell r="BI8">
            <v>2029</v>
          </cell>
          <cell r="BS8">
            <v>1030259.263</v>
          </cell>
          <cell r="BT8">
            <v>69107</v>
          </cell>
          <cell r="BU8">
            <v>163629.20000000001</v>
          </cell>
          <cell r="BX8">
            <v>350248</v>
          </cell>
          <cell r="BY8">
            <v>582201.93999999994</v>
          </cell>
          <cell r="CB8">
            <v>72598</v>
          </cell>
          <cell r="CC8">
            <v>101154</v>
          </cell>
          <cell r="CD8">
            <v>138597</v>
          </cell>
          <cell r="CE8">
            <v>187611</v>
          </cell>
          <cell r="CF8">
            <v>153426</v>
          </cell>
          <cell r="CG8">
            <v>431792</v>
          </cell>
          <cell r="CH8">
            <v>220786</v>
          </cell>
          <cell r="CI8">
            <v>829923</v>
          </cell>
          <cell r="CJ8">
            <v>11314</v>
          </cell>
          <cell r="CK8">
            <v>26485</v>
          </cell>
          <cell r="CL8">
            <v>21600</v>
          </cell>
          <cell r="CM8">
            <v>50563</v>
          </cell>
          <cell r="CN8">
            <v>55</v>
          </cell>
          <cell r="CO8">
            <v>84</v>
          </cell>
          <cell r="CP8">
            <v>4101</v>
          </cell>
          <cell r="CQ8">
            <v>6903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145</v>
          </cell>
          <cell r="CW8">
            <v>365</v>
          </cell>
          <cell r="CX8">
            <v>6756</v>
          </cell>
          <cell r="CY8">
            <v>15695</v>
          </cell>
          <cell r="CZ8">
            <v>237538</v>
          </cell>
          <cell r="DA8">
            <v>559880</v>
          </cell>
          <cell r="DB8">
            <v>391840</v>
          </cell>
          <cell r="DC8">
            <v>1090695</v>
          </cell>
        </row>
        <row r="9">
          <cell r="B9" t="str">
            <v>Vijaya Bank</v>
          </cell>
          <cell r="C9">
            <v>261</v>
          </cell>
          <cell r="D9">
            <v>135</v>
          </cell>
          <cell r="E9">
            <v>104</v>
          </cell>
          <cell r="F9">
            <v>102</v>
          </cell>
          <cell r="G9">
            <v>602</v>
          </cell>
          <cell r="H9">
            <v>536302</v>
          </cell>
          <cell r="I9">
            <v>469930</v>
          </cell>
          <cell r="J9">
            <v>678503</v>
          </cell>
          <cell r="K9">
            <v>2063293</v>
          </cell>
          <cell r="L9">
            <v>3748028</v>
          </cell>
          <cell r="M9">
            <v>433662.16936980002</v>
          </cell>
          <cell r="N9">
            <v>339629.21481769998</v>
          </cell>
          <cell r="O9">
            <v>365779.06610140001</v>
          </cell>
          <cell r="P9">
            <v>1430229.3531779</v>
          </cell>
          <cell r="Q9">
            <v>2569299.8034667997</v>
          </cell>
          <cell r="R9">
            <v>80.861561092406902</v>
          </cell>
          <cell r="S9">
            <v>72.272299027025298</v>
          </cell>
          <cell r="T9">
            <v>53.909719795107755</v>
          </cell>
          <cell r="U9">
            <v>69.317801842874474</v>
          </cell>
          <cell r="V9">
            <v>68.550709959125172</v>
          </cell>
          <cell r="AN9">
            <v>27418</v>
          </cell>
          <cell r="AO9">
            <v>42159</v>
          </cell>
          <cell r="AP9">
            <v>86142</v>
          </cell>
          <cell r="AQ9">
            <v>108201</v>
          </cell>
          <cell r="AR9">
            <v>184739</v>
          </cell>
          <cell r="AS9">
            <v>406975</v>
          </cell>
          <cell r="AT9">
            <v>9</v>
          </cell>
          <cell r="AU9">
            <v>22</v>
          </cell>
          <cell r="AV9">
            <v>28</v>
          </cell>
          <cell r="AW9">
            <v>766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D9">
            <v>423971</v>
          </cell>
          <cell r="BE9">
            <v>371265</v>
          </cell>
          <cell r="BH9">
            <v>490</v>
          </cell>
          <cell r="BI9">
            <v>40</v>
          </cell>
          <cell r="BS9">
            <v>185104.84099999999</v>
          </cell>
          <cell r="BT9">
            <v>30376</v>
          </cell>
          <cell r="BU9">
            <v>44341</v>
          </cell>
          <cell r="BX9">
            <v>86672</v>
          </cell>
          <cell r="BY9">
            <v>173252</v>
          </cell>
          <cell r="CB9">
            <v>3276</v>
          </cell>
          <cell r="CC9">
            <v>7548</v>
          </cell>
          <cell r="CD9">
            <v>8046</v>
          </cell>
          <cell r="CE9">
            <v>26773</v>
          </cell>
          <cell r="CF9">
            <v>16522</v>
          </cell>
          <cell r="CG9">
            <v>26240</v>
          </cell>
          <cell r="CH9">
            <v>37717</v>
          </cell>
          <cell r="CI9">
            <v>74022</v>
          </cell>
          <cell r="CJ9">
            <v>38</v>
          </cell>
          <cell r="CK9">
            <v>55</v>
          </cell>
          <cell r="CL9">
            <v>147</v>
          </cell>
          <cell r="CM9">
            <v>337</v>
          </cell>
          <cell r="CN9">
            <v>233</v>
          </cell>
          <cell r="CO9">
            <v>256</v>
          </cell>
          <cell r="CP9">
            <v>610</v>
          </cell>
          <cell r="CQ9">
            <v>1072</v>
          </cell>
          <cell r="CR9">
            <v>39</v>
          </cell>
          <cell r="CS9">
            <v>897</v>
          </cell>
          <cell r="CT9">
            <v>87</v>
          </cell>
          <cell r="CU9">
            <v>1376</v>
          </cell>
          <cell r="CV9">
            <v>793</v>
          </cell>
          <cell r="CW9">
            <v>1871</v>
          </cell>
          <cell r="CX9">
            <v>1916</v>
          </cell>
          <cell r="CY9">
            <v>6103</v>
          </cell>
          <cell r="CZ9">
            <v>20901</v>
          </cell>
          <cell r="DA9">
            <v>36867</v>
          </cell>
          <cell r="DB9">
            <v>48523</v>
          </cell>
          <cell r="DC9">
            <v>109683</v>
          </cell>
        </row>
        <row r="10">
          <cell r="C10">
            <v>1762</v>
          </cell>
          <cell r="D10">
            <v>1174</v>
          </cell>
          <cell r="E10">
            <v>903</v>
          </cell>
          <cell r="F10">
            <v>872</v>
          </cell>
          <cell r="G10">
            <v>4711</v>
          </cell>
          <cell r="H10">
            <v>3667678.96</v>
          </cell>
          <cell r="I10">
            <v>6076511.3200000003</v>
          </cell>
          <cell r="J10">
            <v>8484859.0899999999</v>
          </cell>
          <cell r="K10">
            <v>20111478.41</v>
          </cell>
          <cell r="L10">
            <v>38340527.780000001</v>
          </cell>
          <cell r="M10">
            <v>3498786.1593698002</v>
          </cell>
          <cell r="N10">
            <v>4472795.9048177004</v>
          </cell>
          <cell r="O10">
            <v>4465647.3161014002</v>
          </cell>
          <cell r="P10">
            <v>12785817.893177899</v>
          </cell>
          <cell r="Q10">
            <v>25223047.273466799</v>
          </cell>
          <cell r="R10">
            <v>95.395104029764923</v>
          </cell>
          <cell r="S10">
            <v>73.607958074497589</v>
          </cell>
          <cell r="T10">
            <v>52.630777585504958</v>
          </cell>
          <cell r="U10">
            <v>63.574728980741789</v>
          </cell>
          <cell r="V10">
            <v>65.786906790115125</v>
          </cell>
          <cell r="AN10">
            <v>485604</v>
          </cell>
          <cell r="AO10">
            <v>752650</v>
          </cell>
          <cell r="AP10">
            <v>412812</v>
          </cell>
          <cell r="AQ10">
            <v>1155198</v>
          </cell>
          <cell r="AR10">
            <v>1934407</v>
          </cell>
          <cell r="AS10">
            <v>3529783</v>
          </cell>
          <cell r="AT10">
            <v>1359</v>
          </cell>
          <cell r="AU10">
            <v>2614</v>
          </cell>
          <cell r="AV10">
            <v>18337</v>
          </cell>
          <cell r="AW10">
            <v>121543</v>
          </cell>
          <cell r="AX10">
            <v>728</v>
          </cell>
          <cell r="AY10">
            <v>32496</v>
          </cell>
          <cell r="AZ10">
            <v>1412</v>
          </cell>
          <cell r="BA10">
            <v>205055</v>
          </cell>
          <cell r="BD10">
            <v>2189146</v>
          </cell>
          <cell r="BE10">
            <v>3066194</v>
          </cell>
          <cell r="BH10">
            <v>29974</v>
          </cell>
          <cell r="BI10">
            <v>4398</v>
          </cell>
          <cell r="BS10">
            <v>2511628.1024870002</v>
          </cell>
          <cell r="BT10">
            <v>504376</v>
          </cell>
          <cell r="BU10">
            <v>717169.2</v>
          </cell>
          <cell r="BX10">
            <v>1600864</v>
          </cell>
          <cell r="BY10">
            <v>2381573.94</v>
          </cell>
          <cell r="CB10">
            <v>98549</v>
          </cell>
          <cell r="CC10">
            <v>161586</v>
          </cell>
          <cell r="CD10">
            <v>235715</v>
          </cell>
          <cell r="CE10">
            <v>460733</v>
          </cell>
          <cell r="CF10">
            <v>242522</v>
          </cell>
          <cell r="CG10">
            <v>572744</v>
          </cell>
          <cell r="CH10">
            <v>624431</v>
          </cell>
          <cell r="CI10">
            <v>1699222</v>
          </cell>
          <cell r="CJ10">
            <v>11964</v>
          </cell>
          <cell r="CK10">
            <v>28692</v>
          </cell>
          <cell r="CL10">
            <v>26168</v>
          </cell>
          <cell r="CM10">
            <v>66553</v>
          </cell>
          <cell r="CN10">
            <v>818</v>
          </cell>
          <cell r="CO10">
            <v>1461</v>
          </cell>
          <cell r="CP10">
            <v>7070</v>
          </cell>
          <cell r="CQ10">
            <v>16206</v>
          </cell>
          <cell r="CR10">
            <v>75</v>
          </cell>
          <cell r="CS10">
            <v>1029</v>
          </cell>
          <cell r="CT10">
            <v>202</v>
          </cell>
          <cell r="CU10">
            <v>6112</v>
          </cell>
          <cell r="CV10">
            <v>1576</v>
          </cell>
          <cell r="CW10">
            <v>6070</v>
          </cell>
          <cell r="CX10">
            <v>12267</v>
          </cell>
          <cell r="CY10">
            <v>34305</v>
          </cell>
          <cell r="CZ10">
            <v>355504</v>
          </cell>
          <cell r="DA10">
            <v>771582</v>
          </cell>
          <cell r="DB10">
            <v>905853</v>
          </cell>
          <cell r="DC10">
            <v>2283131</v>
          </cell>
        </row>
        <row r="13">
          <cell r="B13" t="str">
            <v>Allahabad Bank</v>
          </cell>
          <cell r="C13">
            <v>3</v>
          </cell>
          <cell r="D13">
            <v>6</v>
          </cell>
          <cell r="E13">
            <v>22</v>
          </cell>
          <cell r="F13">
            <v>26</v>
          </cell>
          <cell r="G13">
            <v>57</v>
          </cell>
          <cell r="H13">
            <v>1525</v>
          </cell>
          <cell r="I13">
            <v>7756</v>
          </cell>
          <cell r="J13">
            <v>50350</v>
          </cell>
          <cell r="K13">
            <v>126015</v>
          </cell>
          <cell r="L13">
            <v>185646</v>
          </cell>
          <cell r="M13">
            <v>986</v>
          </cell>
          <cell r="N13">
            <v>3375</v>
          </cell>
          <cell r="O13">
            <v>29181</v>
          </cell>
          <cell r="P13">
            <v>230790</v>
          </cell>
          <cell r="Q13">
            <v>264332</v>
          </cell>
          <cell r="R13">
            <v>64.655737704918039</v>
          </cell>
          <cell r="S13">
            <v>43.514698298091794</v>
          </cell>
          <cell r="T13">
            <v>57.956305858987086</v>
          </cell>
          <cell r="U13">
            <v>183.14486370670159</v>
          </cell>
          <cell r="V13">
            <v>142.38496924253687</v>
          </cell>
          <cell r="AN13">
            <v>2339</v>
          </cell>
          <cell r="AO13">
            <v>2856</v>
          </cell>
          <cell r="AP13">
            <v>5</v>
          </cell>
          <cell r="AQ13">
            <v>2.0099999999999998</v>
          </cell>
          <cell r="AR13">
            <v>1662</v>
          </cell>
          <cell r="AS13">
            <v>3864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28</v>
          </cell>
          <cell r="BA13">
            <v>277</v>
          </cell>
          <cell r="BD13">
            <v>288</v>
          </cell>
          <cell r="BE13">
            <v>739</v>
          </cell>
          <cell r="BH13">
            <v>0</v>
          </cell>
          <cell r="BI13">
            <v>0</v>
          </cell>
          <cell r="BS13">
            <v>3633.9229999999998</v>
          </cell>
          <cell r="BT13">
            <v>6</v>
          </cell>
          <cell r="BU13">
            <v>4.7</v>
          </cell>
          <cell r="BX13">
            <v>288</v>
          </cell>
          <cell r="BY13">
            <v>739</v>
          </cell>
          <cell r="CB13">
            <v>16</v>
          </cell>
          <cell r="CC13">
            <v>26</v>
          </cell>
          <cell r="CD13">
            <v>263</v>
          </cell>
          <cell r="CE13">
            <v>647</v>
          </cell>
          <cell r="CF13">
            <v>12</v>
          </cell>
          <cell r="CG13">
            <v>28</v>
          </cell>
          <cell r="CH13">
            <v>544</v>
          </cell>
          <cell r="CI13">
            <v>899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28</v>
          </cell>
          <cell r="DA13">
            <v>54</v>
          </cell>
          <cell r="DB13">
            <v>807</v>
          </cell>
          <cell r="DC13">
            <v>1546</v>
          </cell>
        </row>
        <row r="14">
          <cell r="B14" t="str">
            <v>Andhrabank</v>
          </cell>
          <cell r="C14">
            <v>11</v>
          </cell>
          <cell r="D14">
            <v>13</v>
          </cell>
          <cell r="E14">
            <v>32</v>
          </cell>
          <cell r="F14">
            <v>66</v>
          </cell>
          <cell r="G14">
            <v>122</v>
          </cell>
          <cell r="H14">
            <v>9190</v>
          </cell>
          <cell r="I14">
            <v>10181</v>
          </cell>
          <cell r="J14">
            <v>90432</v>
          </cell>
          <cell r="K14">
            <v>747889</v>
          </cell>
          <cell r="L14">
            <v>857692</v>
          </cell>
          <cell r="M14">
            <v>16565</v>
          </cell>
          <cell r="N14">
            <v>24033</v>
          </cell>
          <cell r="O14">
            <v>193185</v>
          </cell>
          <cell r="P14">
            <v>400332</v>
          </cell>
          <cell r="Q14">
            <v>634115</v>
          </cell>
          <cell r="R14">
            <v>180.25027203482045</v>
          </cell>
          <cell r="S14">
            <v>236.05736175228364</v>
          </cell>
          <cell r="T14">
            <v>213.62460191082801</v>
          </cell>
          <cell r="U14">
            <v>53.528264221027456</v>
          </cell>
          <cell r="V14">
            <v>73.932717105907486</v>
          </cell>
          <cell r="AN14">
            <v>1640</v>
          </cell>
          <cell r="AO14">
            <v>3690</v>
          </cell>
          <cell r="AP14">
            <v>3895</v>
          </cell>
          <cell r="AQ14">
            <v>9516.6</v>
          </cell>
          <cell r="AR14">
            <v>16870</v>
          </cell>
          <cell r="AS14">
            <v>63420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21</v>
          </cell>
          <cell r="AY14">
            <v>3767</v>
          </cell>
          <cell r="AZ14">
            <v>63</v>
          </cell>
          <cell r="BA14">
            <v>3376</v>
          </cell>
          <cell r="BD14">
            <v>3851</v>
          </cell>
          <cell r="BE14">
            <v>8609.36</v>
          </cell>
          <cell r="BH14">
            <v>49</v>
          </cell>
          <cell r="BI14">
            <v>3</v>
          </cell>
          <cell r="BS14">
            <v>18604.120999999999</v>
          </cell>
          <cell r="BT14">
            <v>1996</v>
          </cell>
          <cell r="BU14">
            <v>3951.2845428999999</v>
          </cell>
          <cell r="BX14">
            <v>4142</v>
          </cell>
          <cell r="BY14">
            <v>9003.74</v>
          </cell>
          <cell r="CB14">
            <v>140</v>
          </cell>
          <cell r="CC14">
            <v>600.02</v>
          </cell>
          <cell r="CD14">
            <v>831</v>
          </cell>
          <cell r="CE14">
            <v>6040.62</v>
          </cell>
          <cell r="CF14">
            <v>460</v>
          </cell>
          <cell r="CG14">
            <v>1216.5</v>
          </cell>
          <cell r="CH14">
            <v>2712</v>
          </cell>
          <cell r="CI14">
            <v>7560.88</v>
          </cell>
          <cell r="CJ14">
            <v>12</v>
          </cell>
          <cell r="CK14">
            <v>22</v>
          </cell>
          <cell r="CL14">
            <v>90</v>
          </cell>
          <cell r="CM14">
            <v>450.69</v>
          </cell>
          <cell r="CN14">
            <v>2</v>
          </cell>
          <cell r="CO14">
            <v>2.2200000000000002</v>
          </cell>
          <cell r="CP14">
            <v>7</v>
          </cell>
          <cell r="CQ14">
            <v>11.21</v>
          </cell>
          <cell r="CR14">
            <v>0</v>
          </cell>
          <cell r="CS14">
            <v>0</v>
          </cell>
          <cell r="CT14">
            <v>2</v>
          </cell>
          <cell r="CU14">
            <v>121.02</v>
          </cell>
          <cell r="CV14">
            <v>7</v>
          </cell>
          <cell r="CW14">
            <v>38.47</v>
          </cell>
          <cell r="CX14">
            <v>42</v>
          </cell>
          <cell r="CY14">
            <v>383.53</v>
          </cell>
          <cell r="CZ14">
            <v>621</v>
          </cell>
          <cell r="DA14">
            <v>1879.21</v>
          </cell>
          <cell r="DB14">
            <v>3684</v>
          </cell>
          <cell r="DC14">
            <v>14567.95</v>
          </cell>
        </row>
        <row r="15">
          <cell r="B15" t="str">
            <v>Bank of Baroda</v>
          </cell>
          <cell r="C15">
            <v>12</v>
          </cell>
          <cell r="D15">
            <v>32</v>
          </cell>
          <cell r="E15">
            <v>36</v>
          </cell>
          <cell r="F15">
            <v>39</v>
          </cell>
          <cell r="G15">
            <v>119</v>
          </cell>
          <cell r="H15">
            <v>20315</v>
          </cell>
          <cell r="I15">
            <v>38287</v>
          </cell>
          <cell r="J15">
            <v>224919</v>
          </cell>
          <cell r="K15">
            <v>637168</v>
          </cell>
          <cell r="L15">
            <v>920689</v>
          </cell>
          <cell r="M15">
            <v>19381</v>
          </cell>
          <cell r="N15">
            <v>40087</v>
          </cell>
          <cell r="O15">
            <v>136987</v>
          </cell>
          <cell r="P15">
            <v>752325</v>
          </cell>
          <cell r="Q15">
            <v>948780</v>
          </cell>
          <cell r="R15">
            <v>95.402412010829437</v>
          </cell>
          <cell r="S15">
            <v>104.70133465667197</v>
          </cell>
          <cell r="T15">
            <v>60.905036924403902</v>
          </cell>
          <cell r="U15">
            <v>118.07325540516787</v>
          </cell>
          <cell r="V15">
            <v>103.05108456818752</v>
          </cell>
          <cell r="AN15">
            <v>4237</v>
          </cell>
          <cell r="AO15">
            <v>6701</v>
          </cell>
          <cell r="AP15">
            <v>384</v>
          </cell>
          <cell r="AQ15">
            <v>2428</v>
          </cell>
          <cell r="AR15">
            <v>12800</v>
          </cell>
          <cell r="AS15">
            <v>39199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D15">
            <v>23493</v>
          </cell>
          <cell r="BE15">
            <v>32606</v>
          </cell>
          <cell r="BH15">
            <v>0</v>
          </cell>
          <cell r="BI15">
            <v>0</v>
          </cell>
          <cell r="BS15">
            <v>14817.315000000001</v>
          </cell>
          <cell r="BT15">
            <v>1086</v>
          </cell>
          <cell r="BU15">
            <v>1755</v>
          </cell>
          <cell r="BX15">
            <v>14907</v>
          </cell>
          <cell r="BY15">
            <v>20054</v>
          </cell>
          <cell r="CB15">
            <v>57</v>
          </cell>
          <cell r="CC15">
            <v>92</v>
          </cell>
          <cell r="CD15">
            <v>1491</v>
          </cell>
          <cell r="CE15">
            <v>7306</v>
          </cell>
          <cell r="CF15">
            <v>144</v>
          </cell>
          <cell r="CG15">
            <v>235</v>
          </cell>
          <cell r="CH15">
            <v>4500</v>
          </cell>
          <cell r="CI15">
            <v>22809</v>
          </cell>
          <cell r="CJ15">
            <v>0</v>
          </cell>
          <cell r="CK15">
            <v>0</v>
          </cell>
          <cell r="CL15">
            <v>57</v>
          </cell>
          <cell r="CM15">
            <v>406</v>
          </cell>
          <cell r="CN15">
            <v>0</v>
          </cell>
          <cell r="CO15">
            <v>0</v>
          </cell>
          <cell r="CP15">
            <v>23</v>
          </cell>
          <cell r="CQ15">
            <v>161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73</v>
          </cell>
          <cell r="CY15">
            <v>868</v>
          </cell>
          <cell r="CZ15">
            <v>201</v>
          </cell>
          <cell r="DA15">
            <v>327</v>
          </cell>
          <cell r="DB15">
            <v>6144</v>
          </cell>
          <cell r="DC15">
            <v>31550</v>
          </cell>
        </row>
        <row r="16">
          <cell r="B16" t="str">
            <v>Bank of India</v>
          </cell>
          <cell r="C16">
            <v>29</v>
          </cell>
          <cell r="D16">
            <v>30</v>
          </cell>
          <cell r="E16">
            <v>33</v>
          </cell>
          <cell r="F16">
            <v>47</v>
          </cell>
          <cell r="G16">
            <v>139</v>
          </cell>
          <cell r="H16">
            <v>39472</v>
          </cell>
          <cell r="I16">
            <v>71223</v>
          </cell>
          <cell r="J16">
            <v>192037</v>
          </cell>
          <cell r="K16">
            <v>763701</v>
          </cell>
          <cell r="L16">
            <v>1066433</v>
          </cell>
          <cell r="M16">
            <v>43287</v>
          </cell>
          <cell r="N16">
            <v>126622</v>
          </cell>
          <cell r="O16">
            <v>194220</v>
          </cell>
          <cell r="P16">
            <v>920793</v>
          </cell>
          <cell r="Q16">
            <v>1284922</v>
          </cell>
          <cell r="R16">
            <v>109.66507904337253</v>
          </cell>
          <cell r="S16">
            <v>177.78245791387616</v>
          </cell>
          <cell r="T16">
            <v>101.13676010352172</v>
          </cell>
          <cell r="U16">
            <v>120.56983033936055</v>
          </cell>
          <cell r="V16">
            <v>120.48783186566807</v>
          </cell>
          <cell r="AN16">
            <v>2209</v>
          </cell>
          <cell r="AO16">
            <v>5093</v>
          </cell>
          <cell r="AP16">
            <v>2817</v>
          </cell>
          <cell r="AQ16">
            <v>16440</v>
          </cell>
          <cell r="AR16">
            <v>21817</v>
          </cell>
          <cell r="AS16">
            <v>185730</v>
          </cell>
          <cell r="AT16">
            <v>3</v>
          </cell>
          <cell r="AU16">
            <v>1.4</v>
          </cell>
          <cell r="AV16">
            <v>33</v>
          </cell>
          <cell r="AW16">
            <v>56</v>
          </cell>
          <cell r="AX16">
            <v>12</v>
          </cell>
          <cell r="AY16">
            <v>3786.66</v>
          </cell>
          <cell r="AZ16">
            <v>15</v>
          </cell>
          <cell r="BA16">
            <v>3150.36</v>
          </cell>
          <cell r="BD16">
            <v>17293</v>
          </cell>
          <cell r="BE16">
            <v>40157</v>
          </cell>
          <cell r="BH16">
            <v>214</v>
          </cell>
          <cell r="BI16">
            <v>114</v>
          </cell>
          <cell r="BS16">
            <v>70601.3443463203</v>
          </cell>
          <cell r="BT16">
            <v>6572</v>
          </cell>
          <cell r="BU16">
            <v>18433.099999999999</v>
          </cell>
          <cell r="BX16">
            <v>33851</v>
          </cell>
          <cell r="BY16">
            <v>75329.600000000006</v>
          </cell>
          <cell r="CB16">
            <v>128</v>
          </cell>
          <cell r="CC16">
            <v>800</v>
          </cell>
          <cell r="CD16">
            <v>868</v>
          </cell>
          <cell r="CE16">
            <v>5611</v>
          </cell>
          <cell r="CF16">
            <v>1632</v>
          </cell>
          <cell r="CG16">
            <v>4130</v>
          </cell>
          <cell r="CH16">
            <v>5024</v>
          </cell>
          <cell r="CI16">
            <v>20284</v>
          </cell>
          <cell r="CJ16">
            <v>1</v>
          </cell>
          <cell r="CK16">
            <v>3</v>
          </cell>
          <cell r="CL16">
            <v>23</v>
          </cell>
          <cell r="CM16">
            <v>201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2</v>
          </cell>
          <cell r="CU16">
            <v>9109</v>
          </cell>
          <cell r="CV16">
            <v>27</v>
          </cell>
          <cell r="CW16">
            <v>603</v>
          </cell>
          <cell r="CX16">
            <v>54</v>
          </cell>
          <cell r="CY16">
            <v>1113</v>
          </cell>
          <cell r="CZ16">
            <v>1788</v>
          </cell>
          <cell r="DA16">
            <v>5536</v>
          </cell>
          <cell r="DB16">
            <v>5971</v>
          </cell>
          <cell r="DC16">
            <v>36318</v>
          </cell>
        </row>
        <row r="17">
          <cell r="B17" t="str">
            <v>Bank of Maharastra</v>
          </cell>
          <cell r="C17">
            <v>11</v>
          </cell>
          <cell r="D17">
            <v>10</v>
          </cell>
          <cell r="E17">
            <v>24</v>
          </cell>
          <cell r="F17">
            <v>17</v>
          </cell>
          <cell r="G17">
            <v>62</v>
          </cell>
          <cell r="H17">
            <v>18717</v>
          </cell>
          <cell r="I17">
            <v>21489</v>
          </cell>
          <cell r="J17">
            <v>99181</v>
          </cell>
          <cell r="K17">
            <v>141455</v>
          </cell>
          <cell r="L17">
            <v>280842</v>
          </cell>
          <cell r="M17">
            <v>17864</v>
          </cell>
          <cell r="N17">
            <v>16588</v>
          </cell>
          <cell r="O17">
            <v>60887</v>
          </cell>
          <cell r="P17">
            <v>374529</v>
          </cell>
          <cell r="Q17">
            <v>469868</v>
          </cell>
          <cell r="R17">
            <v>95.442645723139393</v>
          </cell>
          <cell r="S17">
            <v>77.192982456140342</v>
          </cell>
          <cell r="T17">
            <v>61.389782317177691</v>
          </cell>
          <cell r="U17">
            <v>264.76900781167154</v>
          </cell>
          <cell r="V17">
            <v>167.30688429793267</v>
          </cell>
          <cell r="AN17">
            <v>2105</v>
          </cell>
          <cell r="AO17">
            <v>3695</v>
          </cell>
          <cell r="AP17">
            <v>79</v>
          </cell>
          <cell r="AQ17">
            <v>699</v>
          </cell>
          <cell r="AR17">
            <v>4393</v>
          </cell>
          <cell r="AS17">
            <v>10254</v>
          </cell>
          <cell r="AT17">
            <v>1</v>
          </cell>
          <cell r="AU17">
            <v>3</v>
          </cell>
          <cell r="AV17">
            <v>36</v>
          </cell>
          <cell r="AW17">
            <v>94</v>
          </cell>
          <cell r="AX17">
            <v>10</v>
          </cell>
          <cell r="AY17">
            <v>5665</v>
          </cell>
          <cell r="AZ17">
            <v>10</v>
          </cell>
          <cell r="BA17">
            <v>5665</v>
          </cell>
          <cell r="BD17">
            <v>8258</v>
          </cell>
          <cell r="BE17">
            <v>11714</v>
          </cell>
          <cell r="BH17">
            <v>2</v>
          </cell>
          <cell r="BI17">
            <v>1</v>
          </cell>
          <cell r="BS17">
            <v>16528.378000000001</v>
          </cell>
          <cell r="BT17">
            <v>2494</v>
          </cell>
          <cell r="BU17">
            <v>3970.23</v>
          </cell>
          <cell r="BX17">
            <v>11180</v>
          </cell>
          <cell r="BY17">
            <v>24235</v>
          </cell>
          <cell r="CB17">
            <v>15</v>
          </cell>
          <cell r="CC17">
            <v>180</v>
          </cell>
          <cell r="CD17">
            <v>356</v>
          </cell>
          <cell r="CE17">
            <v>3203</v>
          </cell>
          <cell r="CF17">
            <v>91</v>
          </cell>
          <cell r="CG17">
            <v>484</v>
          </cell>
          <cell r="CH17">
            <v>2436</v>
          </cell>
          <cell r="CI17">
            <v>9620</v>
          </cell>
          <cell r="CJ17">
            <v>0</v>
          </cell>
          <cell r="CK17">
            <v>0</v>
          </cell>
          <cell r="CL17">
            <v>30</v>
          </cell>
          <cell r="CM17">
            <v>129</v>
          </cell>
          <cell r="CN17">
            <v>0</v>
          </cell>
          <cell r="CO17">
            <v>0</v>
          </cell>
          <cell r="CP17">
            <v>8</v>
          </cell>
          <cell r="CQ17">
            <v>26</v>
          </cell>
          <cell r="CR17">
            <v>0</v>
          </cell>
          <cell r="CS17">
            <v>0</v>
          </cell>
          <cell r="CT17">
            <v>3</v>
          </cell>
          <cell r="CU17">
            <v>55</v>
          </cell>
          <cell r="CV17">
            <v>5</v>
          </cell>
          <cell r="CW17">
            <v>351</v>
          </cell>
          <cell r="CX17">
            <v>249</v>
          </cell>
          <cell r="CY17">
            <v>7062</v>
          </cell>
          <cell r="CZ17">
            <v>111</v>
          </cell>
          <cell r="DA17">
            <v>1015</v>
          </cell>
          <cell r="DB17">
            <v>3082</v>
          </cell>
          <cell r="DC17">
            <v>20095</v>
          </cell>
        </row>
        <row r="18">
          <cell r="B18" t="str">
            <v>Central Bank of India</v>
          </cell>
          <cell r="C18">
            <v>10</v>
          </cell>
          <cell r="D18">
            <v>32</v>
          </cell>
          <cell r="E18">
            <v>36</v>
          </cell>
          <cell r="F18">
            <v>40</v>
          </cell>
          <cell r="G18">
            <v>118</v>
          </cell>
          <cell r="H18">
            <v>21187</v>
          </cell>
          <cell r="I18">
            <v>38189</v>
          </cell>
          <cell r="J18">
            <v>99206</v>
          </cell>
          <cell r="K18">
            <v>372823</v>
          </cell>
          <cell r="L18">
            <v>531405</v>
          </cell>
          <cell r="M18">
            <v>20352</v>
          </cell>
          <cell r="N18">
            <v>44512</v>
          </cell>
          <cell r="O18">
            <v>71502</v>
          </cell>
          <cell r="P18">
            <v>332569</v>
          </cell>
          <cell r="Q18">
            <v>468935</v>
          </cell>
          <cell r="R18">
            <v>96.058904044933215</v>
          </cell>
          <cell r="S18">
            <v>116.5571237790987</v>
          </cell>
          <cell r="T18">
            <v>72.074269701429344</v>
          </cell>
          <cell r="U18">
            <v>89.202919347787031</v>
          </cell>
          <cell r="V18">
            <v>88.244371054092454</v>
          </cell>
          <cell r="AN18">
            <v>5899</v>
          </cell>
          <cell r="AO18">
            <v>10448</v>
          </cell>
          <cell r="AP18">
            <v>598</v>
          </cell>
          <cell r="AQ18">
            <v>954</v>
          </cell>
          <cell r="AR18">
            <v>10329</v>
          </cell>
          <cell r="AS18">
            <v>13314</v>
          </cell>
          <cell r="AT18">
            <v>21</v>
          </cell>
          <cell r="AU18">
            <v>65</v>
          </cell>
          <cell r="AV18">
            <v>162</v>
          </cell>
          <cell r="AW18">
            <v>918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D18">
            <v>20875</v>
          </cell>
          <cell r="BE18">
            <v>24955</v>
          </cell>
          <cell r="BH18">
            <v>3</v>
          </cell>
          <cell r="BI18">
            <v>1</v>
          </cell>
          <cell r="BS18">
            <v>26830.477999999999</v>
          </cell>
          <cell r="BT18">
            <v>573</v>
          </cell>
          <cell r="BU18">
            <v>737</v>
          </cell>
          <cell r="BX18">
            <v>4235</v>
          </cell>
          <cell r="BY18">
            <v>7529</v>
          </cell>
          <cell r="CB18">
            <v>49</v>
          </cell>
          <cell r="CC18">
            <v>58</v>
          </cell>
          <cell r="CD18">
            <v>383</v>
          </cell>
          <cell r="CE18">
            <v>1827</v>
          </cell>
          <cell r="CF18">
            <v>111</v>
          </cell>
          <cell r="CG18">
            <v>258</v>
          </cell>
          <cell r="CH18">
            <v>2306</v>
          </cell>
          <cell r="CI18">
            <v>6899</v>
          </cell>
          <cell r="CJ18">
            <v>0</v>
          </cell>
          <cell r="CK18">
            <v>0</v>
          </cell>
          <cell r="CL18">
            <v>25</v>
          </cell>
          <cell r="CM18">
            <v>98</v>
          </cell>
          <cell r="CN18">
            <v>0</v>
          </cell>
          <cell r="CO18">
            <v>0</v>
          </cell>
          <cell r="CP18">
            <v>22</v>
          </cell>
          <cell r="CQ18">
            <v>245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61</v>
          </cell>
          <cell r="CY18">
            <v>288</v>
          </cell>
          <cell r="CZ18">
            <v>160</v>
          </cell>
          <cell r="DA18">
            <v>316</v>
          </cell>
          <cell r="DB18">
            <v>2797</v>
          </cell>
          <cell r="DC18">
            <v>9357</v>
          </cell>
        </row>
        <row r="19">
          <cell r="B19" t="str">
            <v>Dena Bank</v>
          </cell>
          <cell r="C19">
            <v>19</v>
          </cell>
          <cell r="D19">
            <v>6</v>
          </cell>
          <cell r="E19">
            <v>20</v>
          </cell>
          <cell r="F19">
            <v>17</v>
          </cell>
          <cell r="G19">
            <v>62</v>
          </cell>
          <cell r="H19">
            <v>16056.69</v>
          </cell>
          <cell r="I19">
            <v>4350.1099999999997</v>
          </cell>
          <cell r="J19">
            <v>27857.15</v>
          </cell>
          <cell r="K19">
            <v>115737</v>
          </cell>
          <cell r="L19">
            <v>164000.95000000001</v>
          </cell>
          <cell r="M19">
            <v>8491.44</v>
          </cell>
          <cell r="N19">
            <v>2131.04</v>
          </cell>
          <cell r="O19">
            <v>11151.72</v>
          </cell>
          <cell r="P19">
            <v>109090</v>
          </cell>
          <cell r="Q19">
            <v>130864.2</v>
          </cell>
          <cell r="R19">
            <v>52.884124934840251</v>
          </cell>
          <cell r="S19">
            <v>48.988186505628597</v>
          </cell>
          <cell r="T19">
            <v>40.03180512004996</v>
          </cell>
          <cell r="U19">
            <v>94.256806379982208</v>
          </cell>
          <cell r="V19">
            <v>79.794781676569542</v>
          </cell>
          <cell r="AN19">
            <v>1267</v>
          </cell>
          <cell r="AO19">
            <v>2537</v>
          </cell>
          <cell r="AP19">
            <v>219</v>
          </cell>
          <cell r="AQ19">
            <v>475</v>
          </cell>
          <cell r="AR19">
            <v>1495</v>
          </cell>
          <cell r="AS19">
            <v>7617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D19">
            <v>2698</v>
          </cell>
          <cell r="BE19">
            <v>7009</v>
          </cell>
          <cell r="BH19">
            <v>4</v>
          </cell>
          <cell r="BI19">
            <v>0.23</v>
          </cell>
          <cell r="BS19">
            <v>15393.348346320299</v>
          </cell>
          <cell r="BT19">
            <v>992</v>
          </cell>
          <cell r="BU19">
            <v>2544</v>
          </cell>
          <cell r="BX19">
            <v>4109</v>
          </cell>
          <cell r="BY19">
            <v>13418</v>
          </cell>
          <cell r="CB19">
            <v>45</v>
          </cell>
          <cell r="CC19">
            <v>101</v>
          </cell>
          <cell r="CD19">
            <v>114</v>
          </cell>
          <cell r="CE19">
            <v>330</v>
          </cell>
          <cell r="CF19">
            <v>97</v>
          </cell>
          <cell r="CG19">
            <v>128</v>
          </cell>
          <cell r="CH19">
            <v>202</v>
          </cell>
          <cell r="CI19">
            <v>421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142</v>
          </cell>
          <cell r="DA19">
            <v>229</v>
          </cell>
          <cell r="DB19">
            <v>316</v>
          </cell>
          <cell r="DC19">
            <v>751</v>
          </cell>
        </row>
        <row r="20">
          <cell r="B20" t="str">
            <v xml:space="preserve">Indian Bank </v>
          </cell>
          <cell r="C20">
            <v>12</v>
          </cell>
          <cell r="D20">
            <v>16</v>
          </cell>
          <cell r="E20">
            <v>35</v>
          </cell>
          <cell r="F20">
            <v>48</v>
          </cell>
          <cell r="G20">
            <v>111</v>
          </cell>
          <cell r="H20">
            <v>13955.11</v>
          </cell>
          <cell r="I20">
            <v>43434.61</v>
          </cell>
          <cell r="J20">
            <v>155276.15</v>
          </cell>
          <cell r="K20">
            <v>678625</v>
          </cell>
          <cell r="L20">
            <v>891290.87</v>
          </cell>
          <cell r="M20">
            <v>53161.7</v>
          </cell>
          <cell r="N20">
            <v>23577.86</v>
          </cell>
          <cell r="O20">
            <v>83759.44</v>
          </cell>
          <cell r="P20">
            <v>529019</v>
          </cell>
          <cell r="Q20">
            <v>689518</v>
          </cell>
          <cell r="R20">
            <v>380.94791083696219</v>
          </cell>
          <cell r="S20">
            <v>54.283577082883902</v>
          </cell>
          <cell r="T20">
            <v>53.942244188821022</v>
          </cell>
          <cell r="U20">
            <v>77.9545404310186</v>
          </cell>
          <cell r="V20">
            <v>77.361725920069162</v>
          </cell>
          <cell r="AN20">
            <v>4738</v>
          </cell>
          <cell r="AO20">
            <v>7306</v>
          </cell>
          <cell r="AP20">
            <v>354</v>
          </cell>
          <cell r="AQ20">
            <v>423</v>
          </cell>
          <cell r="AR20">
            <v>9244</v>
          </cell>
          <cell r="AS20">
            <v>24494</v>
          </cell>
          <cell r="AT20">
            <v>6</v>
          </cell>
          <cell r="AU20">
            <v>12</v>
          </cell>
          <cell r="AV20">
            <v>432</v>
          </cell>
          <cell r="AW20">
            <v>386</v>
          </cell>
          <cell r="AX20">
            <v>5</v>
          </cell>
          <cell r="AY20">
            <v>513</v>
          </cell>
          <cell r="AZ20">
            <v>52</v>
          </cell>
          <cell r="BA20">
            <v>3314</v>
          </cell>
          <cell r="BD20">
            <v>15874</v>
          </cell>
          <cell r="BE20">
            <v>21349</v>
          </cell>
          <cell r="BH20">
            <v>410</v>
          </cell>
          <cell r="BI20">
            <v>162</v>
          </cell>
          <cell r="BS20">
            <v>40714.169346320297</v>
          </cell>
          <cell r="BT20">
            <v>1948</v>
          </cell>
          <cell r="BU20">
            <v>7835</v>
          </cell>
          <cell r="BX20">
            <v>22677</v>
          </cell>
          <cell r="BY20">
            <v>30498</v>
          </cell>
          <cell r="CB20">
            <v>37</v>
          </cell>
          <cell r="CC20">
            <v>32</v>
          </cell>
          <cell r="CD20">
            <v>542</v>
          </cell>
          <cell r="CE20">
            <v>742</v>
          </cell>
          <cell r="CF20">
            <v>72</v>
          </cell>
          <cell r="CG20">
            <v>156</v>
          </cell>
          <cell r="CH20">
            <v>774</v>
          </cell>
          <cell r="CI20">
            <v>1864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109</v>
          </cell>
          <cell r="DA20">
            <v>188</v>
          </cell>
          <cell r="DB20">
            <v>1316</v>
          </cell>
          <cell r="DC20">
            <v>2606</v>
          </cell>
        </row>
        <row r="21">
          <cell r="B21" t="str">
            <v>Indian Overseas Bank</v>
          </cell>
          <cell r="C21">
            <v>79</v>
          </cell>
          <cell r="D21">
            <v>64</v>
          </cell>
          <cell r="E21">
            <v>51</v>
          </cell>
          <cell r="F21">
            <v>45</v>
          </cell>
          <cell r="G21">
            <v>239</v>
          </cell>
          <cell r="H21">
            <v>65188.26</v>
          </cell>
          <cell r="I21">
            <v>57051.62</v>
          </cell>
          <cell r="J21">
            <v>174319.51</v>
          </cell>
          <cell r="K21">
            <v>581880.16</v>
          </cell>
          <cell r="L21">
            <v>878439.55</v>
          </cell>
          <cell r="M21">
            <v>64171.76</v>
          </cell>
          <cell r="N21">
            <v>65564.990000000005</v>
          </cell>
          <cell r="O21">
            <v>127365.04</v>
          </cell>
          <cell r="P21">
            <v>286213.21000000002</v>
          </cell>
          <cell r="Q21">
            <v>543315</v>
          </cell>
          <cell r="R21">
            <v>98.440670145207136</v>
          </cell>
          <cell r="S21">
            <v>114.92222306746068</v>
          </cell>
          <cell r="T21">
            <v>73.064133785139703</v>
          </cell>
          <cell r="U21">
            <v>49.18765575372084</v>
          </cell>
          <cell r="V21">
            <v>61.850015746672604</v>
          </cell>
          <cell r="AN21">
            <v>11245</v>
          </cell>
          <cell r="AO21">
            <v>77141</v>
          </cell>
          <cell r="AP21">
            <v>987</v>
          </cell>
          <cell r="AQ21">
            <v>815</v>
          </cell>
          <cell r="AR21">
            <v>19428</v>
          </cell>
          <cell r="AS21">
            <v>60147</v>
          </cell>
          <cell r="AT21">
            <v>0</v>
          </cell>
          <cell r="AU21">
            <v>0</v>
          </cell>
          <cell r="AV21">
            <v>297</v>
          </cell>
          <cell r="AW21">
            <v>267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D21">
            <v>29981</v>
          </cell>
          <cell r="BE21">
            <v>26589</v>
          </cell>
          <cell r="BH21">
            <v>1136</v>
          </cell>
          <cell r="BI21">
            <v>100.43</v>
          </cell>
          <cell r="BS21">
            <v>61250.639000000003</v>
          </cell>
          <cell r="BT21">
            <v>13934</v>
          </cell>
          <cell r="BU21">
            <v>11490.08</v>
          </cell>
          <cell r="BX21">
            <v>40706</v>
          </cell>
          <cell r="BY21">
            <v>42528.08</v>
          </cell>
          <cell r="CB21">
            <v>10</v>
          </cell>
          <cell r="CC21">
            <v>57</v>
          </cell>
          <cell r="CD21">
            <v>7660</v>
          </cell>
          <cell r="CE21">
            <v>10513</v>
          </cell>
          <cell r="CF21">
            <v>28</v>
          </cell>
          <cell r="CG21">
            <v>56</v>
          </cell>
          <cell r="CH21">
            <v>20516</v>
          </cell>
          <cell r="CI21">
            <v>31699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38</v>
          </cell>
          <cell r="DA21">
            <v>113</v>
          </cell>
          <cell r="DB21">
            <v>28176</v>
          </cell>
          <cell r="DC21">
            <v>42212</v>
          </cell>
        </row>
        <row r="22">
          <cell r="B22" t="str">
            <v>Oriental Bank of Commerce</v>
          </cell>
          <cell r="C22">
            <v>1</v>
          </cell>
          <cell r="D22">
            <v>8</v>
          </cell>
          <cell r="E22">
            <v>21</v>
          </cell>
          <cell r="F22">
            <v>19</v>
          </cell>
          <cell r="G22">
            <v>49</v>
          </cell>
          <cell r="H22">
            <v>1467</v>
          </cell>
          <cell r="I22">
            <v>10174</v>
          </cell>
          <cell r="J22">
            <v>51897</v>
          </cell>
          <cell r="K22">
            <v>510175</v>
          </cell>
          <cell r="L22">
            <v>573713</v>
          </cell>
          <cell r="M22">
            <v>2407</v>
          </cell>
          <cell r="N22">
            <v>10391</v>
          </cell>
          <cell r="O22">
            <v>37106</v>
          </cell>
          <cell r="P22">
            <v>243101</v>
          </cell>
          <cell r="Q22">
            <v>293005</v>
          </cell>
          <cell r="R22">
            <v>164.07634628493523</v>
          </cell>
          <cell r="S22">
            <v>102.13288775309613</v>
          </cell>
          <cell r="T22">
            <v>71.499315952752568</v>
          </cell>
          <cell r="U22">
            <v>47.650512079188509</v>
          </cell>
          <cell r="V22">
            <v>51.071703098936226</v>
          </cell>
          <cell r="AN22">
            <v>1057</v>
          </cell>
          <cell r="AO22">
            <v>4966</v>
          </cell>
          <cell r="AP22">
            <v>275</v>
          </cell>
          <cell r="AQ22">
            <v>2015</v>
          </cell>
          <cell r="AR22">
            <v>3215</v>
          </cell>
          <cell r="AS22">
            <v>17035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D22">
            <v>2687</v>
          </cell>
          <cell r="BE22">
            <v>6951</v>
          </cell>
          <cell r="BH22">
            <v>0</v>
          </cell>
          <cell r="BI22">
            <v>0</v>
          </cell>
          <cell r="BS22">
            <v>12059.8053463203</v>
          </cell>
          <cell r="BT22">
            <v>454</v>
          </cell>
          <cell r="BU22">
            <v>943.42</v>
          </cell>
          <cell r="BX22">
            <v>3504</v>
          </cell>
          <cell r="BY22">
            <v>8266.67</v>
          </cell>
          <cell r="CB22">
            <v>41</v>
          </cell>
          <cell r="CC22">
            <v>344</v>
          </cell>
          <cell r="CD22">
            <v>552</v>
          </cell>
          <cell r="CE22">
            <v>3812</v>
          </cell>
          <cell r="CF22">
            <v>61</v>
          </cell>
          <cell r="CG22">
            <v>489.96</v>
          </cell>
          <cell r="CH22">
            <v>1341</v>
          </cell>
          <cell r="CI22">
            <v>6105.52</v>
          </cell>
          <cell r="CJ22">
            <v>3</v>
          </cell>
          <cell r="CK22">
            <v>18.87</v>
          </cell>
          <cell r="CL22">
            <v>19</v>
          </cell>
          <cell r="CM22">
            <v>100.13</v>
          </cell>
          <cell r="CN22">
            <v>0</v>
          </cell>
          <cell r="CO22">
            <v>0</v>
          </cell>
          <cell r="CP22">
            <v>1</v>
          </cell>
          <cell r="CQ22">
            <v>12.38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1</v>
          </cell>
          <cell r="CW22">
            <v>22</v>
          </cell>
          <cell r="CX22">
            <v>14</v>
          </cell>
          <cell r="CY22">
            <v>90.97</v>
          </cell>
          <cell r="CZ22">
            <v>106</v>
          </cell>
          <cell r="DA22">
            <v>874.83</v>
          </cell>
          <cell r="DB22">
            <v>1927</v>
          </cell>
          <cell r="DC22">
            <v>10120.999999999998</v>
          </cell>
        </row>
        <row r="23">
          <cell r="B23" t="str">
            <v>Punjab National Bank</v>
          </cell>
          <cell r="C23">
            <v>9</v>
          </cell>
          <cell r="D23">
            <v>14</v>
          </cell>
          <cell r="E23">
            <v>25</v>
          </cell>
          <cell r="F23">
            <v>34</v>
          </cell>
          <cell r="G23">
            <v>82</v>
          </cell>
          <cell r="H23">
            <v>15347</v>
          </cell>
          <cell r="I23">
            <v>31014</v>
          </cell>
          <cell r="J23">
            <v>126220</v>
          </cell>
          <cell r="K23">
            <v>457756</v>
          </cell>
          <cell r="L23">
            <v>630337</v>
          </cell>
          <cell r="M23">
            <v>23870</v>
          </cell>
          <cell r="N23">
            <v>29328</v>
          </cell>
          <cell r="O23">
            <v>70713</v>
          </cell>
          <cell r="P23">
            <v>927674</v>
          </cell>
          <cell r="Q23">
            <v>1051585</v>
          </cell>
          <cell r="R23">
            <v>155.53528376881476</v>
          </cell>
          <cell r="S23">
            <v>94.563745405300836</v>
          </cell>
          <cell r="T23">
            <v>56.023609570591027</v>
          </cell>
          <cell r="U23">
            <v>202.65687396779072</v>
          </cell>
          <cell r="V23">
            <v>166.82901368632969</v>
          </cell>
          <cell r="AN23">
            <v>2936</v>
          </cell>
          <cell r="AO23">
            <v>4528.9799999999996</v>
          </cell>
          <cell r="AP23">
            <v>6560</v>
          </cell>
          <cell r="AQ23">
            <v>9562.52</v>
          </cell>
          <cell r="AR23">
            <v>13483</v>
          </cell>
          <cell r="AS23">
            <v>47663.46</v>
          </cell>
          <cell r="AT23">
            <v>0</v>
          </cell>
          <cell r="AU23">
            <v>0</v>
          </cell>
          <cell r="AV23">
            <v>189</v>
          </cell>
          <cell r="AW23">
            <v>373.53</v>
          </cell>
          <cell r="AX23">
            <v>5</v>
          </cell>
          <cell r="AY23">
            <v>4.87</v>
          </cell>
          <cell r="AZ23">
            <v>7</v>
          </cell>
          <cell r="BA23">
            <v>278.77999999999997</v>
          </cell>
          <cell r="BD23">
            <v>16405</v>
          </cell>
          <cell r="BE23">
            <v>22705.35</v>
          </cell>
          <cell r="BH23">
            <v>381</v>
          </cell>
          <cell r="BI23">
            <v>39</v>
          </cell>
          <cell r="BS23">
            <v>15755.0843463203</v>
          </cell>
          <cell r="BT23">
            <v>5537</v>
          </cell>
          <cell r="BU23">
            <v>2889.05</v>
          </cell>
          <cell r="BX23">
            <v>16168</v>
          </cell>
          <cell r="BY23">
            <v>24865.52</v>
          </cell>
          <cell r="CB23">
            <v>96</v>
          </cell>
          <cell r="CC23">
            <v>516</v>
          </cell>
          <cell r="CD23">
            <v>583</v>
          </cell>
          <cell r="CE23">
            <v>2760.98</v>
          </cell>
          <cell r="CF23">
            <v>843</v>
          </cell>
          <cell r="CG23">
            <v>1749.34</v>
          </cell>
          <cell r="CH23">
            <v>2750</v>
          </cell>
          <cell r="CI23">
            <v>8379.83</v>
          </cell>
          <cell r="CJ23">
            <v>22</v>
          </cell>
          <cell r="CK23">
            <v>229</v>
          </cell>
          <cell r="CL23">
            <v>49</v>
          </cell>
          <cell r="CM23">
            <v>328.07</v>
          </cell>
          <cell r="CN23">
            <v>1</v>
          </cell>
          <cell r="CO23">
            <v>0.96</v>
          </cell>
          <cell r="CP23">
            <v>1</v>
          </cell>
          <cell r="CQ23">
            <v>0.67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6</v>
          </cell>
          <cell r="CW23">
            <v>264</v>
          </cell>
          <cell r="CX23">
            <v>101</v>
          </cell>
          <cell r="CY23">
            <v>8201.7000000000007</v>
          </cell>
          <cell r="CZ23">
            <v>968</v>
          </cell>
          <cell r="DA23">
            <v>2759.3</v>
          </cell>
          <cell r="DB23">
            <v>3484</v>
          </cell>
          <cell r="DC23">
            <v>19671.25</v>
          </cell>
        </row>
        <row r="24">
          <cell r="B24" t="str">
            <v>Punjab and Synd Bank</v>
          </cell>
          <cell r="C24">
            <v>0</v>
          </cell>
          <cell r="D24">
            <v>1</v>
          </cell>
          <cell r="E24">
            <v>5</v>
          </cell>
          <cell r="F24">
            <v>8</v>
          </cell>
          <cell r="G24">
            <v>14</v>
          </cell>
          <cell r="H24">
            <v>0</v>
          </cell>
          <cell r="I24">
            <v>2363</v>
          </cell>
          <cell r="J24">
            <v>6166</v>
          </cell>
          <cell r="K24">
            <v>186224</v>
          </cell>
          <cell r="L24">
            <v>194753</v>
          </cell>
          <cell r="M24">
            <v>0</v>
          </cell>
          <cell r="N24">
            <v>963</v>
          </cell>
          <cell r="O24">
            <v>9429</v>
          </cell>
          <cell r="P24">
            <v>202655</v>
          </cell>
          <cell r="Q24">
            <v>213047</v>
          </cell>
          <cell r="S24">
            <v>40.753279729157846</v>
          </cell>
          <cell r="T24">
            <v>152.91923451183911</v>
          </cell>
          <cell r="U24">
            <v>108.82324512415155</v>
          </cell>
          <cell r="V24">
            <v>109.39343681483726</v>
          </cell>
          <cell r="AN24">
            <v>17</v>
          </cell>
          <cell r="AO24">
            <v>37</v>
          </cell>
          <cell r="AP24">
            <v>125</v>
          </cell>
          <cell r="AQ24">
            <v>1229</v>
          </cell>
          <cell r="AR24">
            <v>560</v>
          </cell>
          <cell r="AS24">
            <v>4811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</v>
          </cell>
          <cell r="AY24">
            <v>723</v>
          </cell>
          <cell r="AZ24">
            <v>6</v>
          </cell>
          <cell r="BA24">
            <v>1240</v>
          </cell>
          <cell r="BD24">
            <v>0</v>
          </cell>
          <cell r="BE24">
            <v>0</v>
          </cell>
          <cell r="BH24">
            <v>0</v>
          </cell>
          <cell r="BI24">
            <v>0</v>
          </cell>
          <cell r="BS24">
            <v>1439.3109999999999</v>
          </cell>
          <cell r="BT24">
            <v>2</v>
          </cell>
          <cell r="BU24">
            <v>1</v>
          </cell>
          <cell r="BX24">
            <v>6</v>
          </cell>
          <cell r="BY24">
            <v>21</v>
          </cell>
          <cell r="CB24">
            <v>6</v>
          </cell>
          <cell r="CC24">
            <v>78</v>
          </cell>
          <cell r="CD24">
            <v>12</v>
          </cell>
          <cell r="CE24">
            <v>191</v>
          </cell>
          <cell r="CF24">
            <v>39</v>
          </cell>
          <cell r="CG24">
            <v>259</v>
          </cell>
          <cell r="CH24">
            <v>423</v>
          </cell>
          <cell r="CI24">
            <v>3340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45</v>
          </cell>
          <cell r="DA24">
            <v>337</v>
          </cell>
          <cell r="DB24">
            <v>435</v>
          </cell>
          <cell r="DC24">
            <v>3531</v>
          </cell>
        </row>
        <row r="25">
          <cell r="B25" t="str">
            <v>UCO Bank</v>
          </cell>
          <cell r="C25">
            <v>9</v>
          </cell>
          <cell r="D25">
            <v>9</v>
          </cell>
          <cell r="E25">
            <v>20</v>
          </cell>
          <cell r="F25">
            <v>28</v>
          </cell>
          <cell r="G25">
            <v>66</v>
          </cell>
          <cell r="H25">
            <v>7599</v>
          </cell>
          <cell r="I25">
            <v>12711</v>
          </cell>
          <cell r="J25">
            <v>34919</v>
          </cell>
          <cell r="K25">
            <v>183108</v>
          </cell>
          <cell r="L25">
            <v>238337</v>
          </cell>
          <cell r="M25">
            <v>9815</v>
          </cell>
          <cell r="N25">
            <v>15899</v>
          </cell>
          <cell r="O25">
            <v>26797</v>
          </cell>
          <cell r="P25">
            <v>246748</v>
          </cell>
          <cell r="Q25">
            <v>299259</v>
          </cell>
          <cell r="R25">
            <v>129.1617318068167</v>
          </cell>
          <cell r="S25">
            <v>125.08063881677288</v>
          </cell>
          <cell r="T25">
            <v>76.740456485008153</v>
          </cell>
          <cell r="U25">
            <v>134.75544487406339</v>
          </cell>
          <cell r="V25">
            <v>125.56128507113877</v>
          </cell>
          <cell r="AN25">
            <v>475</v>
          </cell>
          <cell r="AO25">
            <v>200</v>
          </cell>
          <cell r="AP25">
            <v>195</v>
          </cell>
          <cell r="AQ25">
            <v>1820</v>
          </cell>
          <cell r="AR25">
            <v>8845</v>
          </cell>
          <cell r="AS25">
            <v>19400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34</v>
          </cell>
          <cell r="BD25">
            <v>3350</v>
          </cell>
          <cell r="BE25">
            <v>3080</v>
          </cell>
          <cell r="BH25">
            <v>6</v>
          </cell>
          <cell r="BI25">
            <v>1</v>
          </cell>
          <cell r="BS25">
            <v>20978.09</v>
          </cell>
          <cell r="BT25">
            <v>222</v>
          </cell>
          <cell r="BU25">
            <v>465</v>
          </cell>
          <cell r="BX25">
            <v>3300</v>
          </cell>
          <cell r="BY25">
            <v>4059</v>
          </cell>
          <cell r="CB25">
            <v>120</v>
          </cell>
          <cell r="CC25">
            <v>108</v>
          </cell>
          <cell r="CD25">
            <v>455</v>
          </cell>
          <cell r="CE25">
            <v>3905</v>
          </cell>
          <cell r="CF25">
            <v>65</v>
          </cell>
          <cell r="CG25">
            <v>95</v>
          </cell>
          <cell r="CH25">
            <v>3692</v>
          </cell>
          <cell r="CI25">
            <v>10185</v>
          </cell>
          <cell r="CJ25">
            <v>0</v>
          </cell>
          <cell r="CK25">
            <v>0</v>
          </cell>
          <cell r="CL25">
            <v>40</v>
          </cell>
          <cell r="CM25">
            <v>155</v>
          </cell>
          <cell r="CN25">
            <v>0</v>
          </cell>
          <cell r="CO25">
            <v>0</v>
          </cell>
          <cell r="CP25">
            <v>20</v>
          </cell>
          <cell r="CQ25">
            <v>40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185</v>
          </cell>
          <cell r="DA25">
            <v>203</v>
          </cell>
          <cell r="DB25">
            <v>4207</v>
          </cell>
          <cell r="DC25">
            <v>14285</v>
          </cell>
        </row>
        <row r="26">
          <cell r="B26" t="str">
            <v>Union Bank Of India</v>
          </cell>
          <cell r="C26">
            <v>26</v>
          </cell>
          <cell r="D26">
            <v>54</v>
          </cell>
          <cell r="E26">
            <v>50</v>
          </cell>
          <cell r="F26">
            <v>44</v>
          </cell>
          <cell r="G26">
            <v>174</v>
          </cell>
          <cell r="H26">
            <v>49589.31</v>
          </cell>
          <cell r="I26">
            <v>140607.79</v>
          </cell>
          <cell r="J26">
            <v>370488.73</v>
          </cell>
          <cell r="K26">
            <v>615362.23</v>
          </cell>
          <cell r="L26">
            <v>1176048.06</v>
          </cell>
          <cell r="M26">
            <v>62495.82</v>
          </cell>
          <cell r="N26">
            <v>126340.36</v>
          </cell>
          <cell r="O26">
            <v>257711.88</v>
          </cell>
          <cell r="P26">
            <v>813551.16</v>
          </cell>
          <cell r="Q26">
            <v>1260099.22</v>
          </cell>
          <cell r="R26">
            <v>126.02679892097713</v>
          </cell>
          <cell r="S26">
            <v>89.853030191285981</v>
          </cell>
          <cell r="T26">
            <v>69.559978248191257</v>
          </cell>
          <cell r="U26">
            <v>132.20687269025271</v>
          </cell>
          <cell r="V26">
            <v>107.14691540752167</v>
          </cell>
          <cell r="AN26">
            <v>38570</v>
          </cell>
          <cell r="AO26">
            <v>67500</v>
          </cell>
          <cell r="AP26">
            <v>3508</v>
          </cell>
          <cell r="AQ26">
            <v>8349.39</v>
          </cell>
          <cell r="AR26">
            <v>24463</v>
          </cell>
          <cell r="AS26">
            <v>75964.350000000006</v>
          </cell>
          <cell r="AT26">
            <v>0</v>
          </cell>
          <cell r="AU26">
            <v>0</v>
          </cell>
          <cell r="AV26">
            <v>75</v>
          </cell>
          <cell r="AW26">
            <v>145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D26">
            <v>120475</v>
          </cell>
          <cell r="BE26">
            <v>176047.1</v>
          </cell>
          <cell r="BH26">
            <v>287</v>
          </cell>
          <cell r="BI26">
            <v>164</v>
          </cell>
          <cell r="BS26">
            <v>66410.06</v>
          </cell>
          <cell r="BT26">
            <v>1336</v>
          </cell>
          <cell r="BU26">
            <v>2237.1</v>
          </cell>
          <cell r="BX26">
            <v>40195</v>
          </cell>
          <cell r="BY26">
            <v>75351.47</v>
          </cell>
          <cell r="CB26">
            <v>208</v>
          </cell>
          <cell r="CC26">
            <v>549.13</v>
          </cell>
          <cell r="CD26">
            <v>68</v>
          </cell>
          <cell r="CE26">
            <v>6903.54</v>
          </cell>
          <cell r="CF26">
            <v>1367</v>
          </cell>
          <cell r="CG26">
            <v>2602.31</v>
          </cell>
          <cell r="CH26">
            <v>471</v>
          </cell>
          <cell r="CI26">
            <v>26372.880000000001</v>
          </cell>
          <cell r="CJ26">
            <v>1</v>
          </cell>
          <cell r="CK26">
            <v>3</v>
          </cell>
          <cell r="CL26">
            <v>18</v>
          </cell>
          <cell r="CM26">
            <v>194.51</v>
          </cell>
          <cell r="CN26">
            <v>4</v>
          </cell>
          <cell r="CO26">
            <v>6.33</v>
          </cell>
          <cell r="CP26">
            <v>68</v>
          </cell>
          <cell r="CQ26">
            <v>86.95</v>
          </cell>
          <cell r="CR26">
            <v>0</v>
          </cell>
          <cell r="CS26">
            <v>0</v>
          </cell>
          <cell r="CT26">
            <v>1</v>
          </cell>
          <cell r="CU26">
            <v>0.18</v>
          </cell>
          <cell r="CV26">
            <v>58</v>
          </cell>
          <cell r="CW26">
            <v>301.99</v>
          </cell>
          <cell r="CX26">
            <v>471</v>
          </cell>
          <cell r="CY26">
            <v>4467.95</v>
          </cell>
          <cell r="CZ26">
            <v>1638</v>
          </cell>
          <cell r="DA26">
            <v>3462.76</v>
          </cell>
          <cell r="DB26">
            <v>1097</v>
          </cell>
          <cell r="DC26">
            <v>38026.009999999995</v>
          </cell>
        </row>
        <row r="27">
          <cell r="B27" t="str">
            <v>United Bank of India</v>
          </cell>
          <cell r="C27">
            <v>0</v>
          </cell>
          <cell r="D27">
            <v>2</v>
          </cell>
          <cell r="E27">
            <v>16</v>
          </cell>
          <cell r="F27">
            <v>13</v>
          </cell>
          <cell r="G27">
            <v>31</v>
          </cell>
          <cell r="H27">
            <v>0</v>
          </cell>
          <cell r="I27">
            <v>320</v>
          </cell>
          <cell r="J27">
            <v>10189</v>
          </cell>
          <cell r="K27">
            <v>25210</v>
          </cell>
          <cell r="L27">
            <v>35719</v>
          </cell>
          <cell r="M27">
            <v>0</v>
          </cell>
          <cell r="N27">
            <v>488</v>
          </cell>
          <cell r="O27">
            <v>8093</v>
          </cell>
          <cell r="P27">
            <v>206185</v>
          </cell>
          <cell r="Q27">
            <v>214766</v>
          </cell>
          <cell r="S27">
            <v>152.5</v>
          </cell>
          <cell r="T27">
            <v>79.428795760133468</v>
          </cell>
          <cell r="U27">
            <v>817.86989289964311</v>
          </cell>
          <cell r="V27">
            <v>601.26543296284899</v>
          </cell>
          <cell r="AN27">
            <v>233</v>
          </cell>
          <cell r="AO27">
            <v>679</v>
          </cell>
          <cell r="AP27">
            <v>32</v>
          </cell>
          <cell r="AQ27">
            <v>141</v>
          </cell>
          <cell r="AR27">
            <v>515</v>
          </cell>
          <cell r="AS27">
            <v>3515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D27">
            <v>0</v>
          </cell>
          <cell r="BE27">
            <v>0</v>
          </cell>
          <cell r="BH27">
            <v>0</v>
          </cell>
          <cell r="BI27">
            <v>0</v>
          </cell>
          <cell r="BS27">
            <v>5259.7743463203497</v>
          </cell>
          <cell r="BT27">
            <v>0</v>
          </cell>
          <cell r="BU27">
            <v>0</v>
          </cell>
          <cell r="BX27">
            <v>0</v>
          </cell>
          <cell r="BY27">
            <v>0</v>
          </cell>
          <cell r="CB27">
            <v>4</v>
          </cell>
          <cell r="CC27">
            <v>18</v>
          </cell>
          <cell r="CD27">
            <v>54</v>
          </cell>
          <cell r="CE27">
            <v>306</v>
          </cell>
          <cell r="CF27">
            <v>11</v>
          </cell>
          <cell r="CG27">
            <v>44</v>
          </cell>
          <cell r="CH27">
            <v>172</v>
          </cell>
          <cell r="CI27">
            <v>518</v>
          </cell>
          <cell r="CJ27">
            <v>0</v>
          </cell>
          <cell r="CK27">
            <v>0</v>
          </cell>
          <cell r="CL27">
            <v>12</v>
          </cell>
          <cell r="CM27">
            <v>22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3</v>
          </cell>
          <cell r="CU27">
            <v>2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15</v>
          </cell>
          <cell r="DA27">
            <v>62</v>
          </cell>
          <cell r="DB27">
            <v>241</v>
          </cell>
          <cell r="DC27">
            <v>848</v>
          </cell>
        </row>
        <row r="28">
          <cell r="B28" t="str">
            <v>IDBI Bank</v>
          </cell>
          <cell r="C28">
            <v>7</v>
          </cell>
          <cell r="D28">
            <v>32</v>
          </cell>
          <cell r="E28">
            <v>27</v>
          </cell>
          <cell r="F28">
            <v>22</v>
          </cell>
          <cell r="G28">
            <v>88</v>
          </cell>
          <cell r="H28">
            <v>11487.8491829</v>
          </cell>
          <cell r="I28">
            <v>82411.324085400993</v>
          </cell>
          <cell r="J28">
            <v>346793.16865192301</v>
          </cell>
          <cell r="K28">
            <v>495527.296480358</v>
          </cell>
          <cell r="L28">
            <v>936219.63840058201</v>
          </cell>
          <cell r="M28">
            <v>20348.243451300001</v>
          </cell>
          <cell r="N28">
            <v>101279.3217533</v>
          </cell>
          <cell r="O28">
            <v>265527.95918519999</v>
          </cell>
          <cell r="P28">
            <v>712167.010088593</v>
          </cell>
          <cell r="Q28">
            <v>1099322.5344783929</v>
          </cell>
          <cell r="R28">
            <v>177.12839999317677</v>
          </cell>
          <cell r="S28">
            <v>122.89490901559417</v>
          </cell>
          <cell r="T28">
            <v>76.566663702568761</v>
          </cell>
          <cell r="U28">
            <v>143.71902721545072</v>
          </cell>
          <cell r="V28">
            <v>117.42143503381884</v>
          </cell>
          <cell r="AN28">
            <v>2254</v>
          </cell>
          <cell r="AO28">
            <v>10919</v>
          </cell>
          <cell r="AP28">
            <v>54423</v>
          </cell>
          <cell r="AQ28">
            <v>49345</v>
          </cell>
          <cell r="AR28">
            <v>63772</v>
          </cell>
          <cell r="AS28">
            <v>200846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38</v>
          </cell>
          <cell r="AY28">
            <v>5910</v>
          </cell>
          <cell r="AZ28">
            <v>17</v>
          </cell>
          <cell r="BA28">
            <v>12318.71</v>
          </cell>
          <cell r="BD28">
            <v>86571</v>
          </cell>
          <cell r="BE28">
            <v>198137</v>
          </cell>
          <cell r="BH28">
            <v>5</v>
          </cell>
          <cell r="BI28">
            <v>69.989999999999995</v>
          </cell>
          <cell r="BS28">
            <v>22454.78</v>
          </cell>
          <cell r="BT28">
            <v>2715</v>
          </cell>
          <cell r="BU28">
            <v>4983</v>
          </cell>
          <cell r="BX28">
            <v>11792</v>
          </cell>
          <cell r="BY28">
            <v>34194.296845899997</v>
          </cell>
          <cell r="CB28">
            <v>371</v>
          </cell>
          <cell r="CC28">
            <v>2204</v>
          </cell>
          <cell r="CD28">
            <v>1678</v>
          </cell>
          <cell r="CE28">
            <v>20216</v>
          </cell>
          <cell r="CF28">
            <v>2059</v>
          </cell>
          <cell r="CG28">
            <v>5490</v>
          </cell>
          <cell r="CH28">
            <v>3829</v>
          </cell>
          <cell r="CI28">
            <v>22074</v>
          </cell>
          <cell r="CJ28">
            <v>7</v>
          </cell>
          <cell r="CK28">
            <v>97</v>
          </cell>
          <cell r="CL28">
            <v>52</v>
          </cell>
          <cell r="CM28">
            <v>729</v>
          </cell>
          <cell r="CN28">
            <v>2</v>
          </cell>
          <cell r="CO28">
            <v>10</v>
          </cell>
          <cell r="CP28">
            <v>3</v>
          </cell>
          <cell r="CQ28">
            <v>6.4</v>
          </cell>
          <cell r="CR28">
            <v>0</v>
          </cell>
          <cell r="CS28">
            <v>0</v>
          </cell>
          <cell r="CT28">
            <v>1</v>
          </cell>
          <cell r="CU28">
            <v>28.37</v>
          </cell>
          <cell r="CV28">
            <v>65</v>
          </cell>
          <cell r="CW28">
            <v>1072</v>
          </cell>
          <cell r="CX28">
            <v>187</v>
          </cell>
          <cell r="CY28">
            <v>2819.41</v>
          </cell>
          <cell r="CZ28">
            <v>2504</v>
          </cell>
          <cell r="DA28">
            <v>8873</v>
          </cell>
          <cell r="DB28">
            <v>5750</v>
          </cell>
          <cell r="DC28">
            <v>45873.180000000008</v>
          </cell>
        </row>
        <row r="29">
          <cell r="C29">
            <v>238</v>
          </cell>
          <cell r="D29">
            <v>329</v>
          </cell>
          <cell r="E29">
            <v>453</v>
          </cell>
          <cell r="F29">
            <v>513</v>
          </cell>
          <cell r="G29">
            <v>1533</v>
          </cell>
          <cell r="H29">
            <v>291096.21918289998</v>
          </cell>
          <cell r="I29">
            <v>571562.45408540103</v>
          </cell>
          <cell r="J29">
            <v>2060250.7086519231</v>
          </cell>
          <cell r="K29">
            <v>6638655.6864803582</v>
          </cell>
          <cell r="L29">
            <v>9561565.0684005823</v>
          </cell>
          <cell r="M29">
            <v>363195.96345130005</v>
          </cell>
          <cell r="N29">
            <v>631179.57175330003</v>
          </cell>
          <cell r="O29">
            <v>1583616.0391852001</v>
          </cell>
          <cell r="P29">
            <v>7287741.3800885929</v>
          </cell>
          <cell r="Q29">
            <v>9865732.9544783924</v>
          </cell>
          <cell r="R29">
            <v>124.76835476282801</v>
          </cell>
          <cell r="S29">
            <v>110.43055176941192</v>
          </cell>
          <cell r="T29">
            <v>76.865210264696486</v>
          </cell>
          <cell r="U29">
            <v>109.77736644679584</v>
          </cell>
          <cell r="V29">
            <v>103.18115166190769</v>
          </cell>
          <cell r="AN29">
            <v>81221</v>
          </cell>
          <cell r="AO29">
            <v>208296.97999999998</v>
          </cell>
          <cell r="AP29">
            <v>74456</v>
          </cell>
          <cell r="AQ29">
            <v>104214.52</v>
          </cell>
          <cell r="AR29">
            <v>212891</v>
          </cell>
          <cell r="AS29">
            <v>777273.81</v>
          </cell>
          <cell r="AT29">
            <v>31</v>
          </cell>
          <cell r="AU29">
            <v>81.400000000000006</v>
          </cell>
          <cell r="AV29">
            <v>1224</v>
          </cell>
          <cell r="AW29">
            <v>2239.5299999999997</v>
          </cell>
          <cell r="AX29">
            <v>95</v>
          </cell>
          <cell r="AY29">
            <v>20369.53</v>
          </cell>
          <cell r="AZ29">
            <v>199</v>
          </cell>
          <cell r="BA29">
            <v>29653.85</v>
          </cell>
          <cell r="BD29">
            <v>352099</v>
          </cell>
          <cell r="BE29">
            <v>580647.81000000006</v>
          </cell>
          <cell r="BH29">
            <v>2497</v>
          </cell>
          <cell r="BI29">
            <v>655.65000000000009</v>
          </cell>
          <cell r="BS29">
            <v>412730.62107792194</v>
          </cell>
          <cell r="BT29">
            <v>39867</v>
          </cell>
          <cell r="BU29">
            <v>62238.964542900001</v>
          </cell>
          <cell r="BX29">
            <v>211060</v>
          </cell>
          <cell r="BY29">
            <v>370092.37684589997</v>
          </cell>
          <cell r="CB29">
            <v>1343</v>
          </cell>
          <cell r="CC29">
            <v>5763.15</v>
          </cell>
          <cell r="CD29">
            <v>15910</v>
          </cell>
          <cell r="CE29">
            <v>74314.14</v>
          </cell>
          <cell r="CF29">
            <v>7092</v>
          </cell>
          <cell r="CG29">
            <v>17421.11</v>
          </cell>
          <cell r="CH29">
            <v>51692</v>
          </cell>
          <cell r="CI29">
            <v>179031.11000000002</v>
          </cell>
          <cell r="CJ29">
            <v>46</v>
          </cell>
          <cell r="CK29">
            <v>372.87</v>
          </cell>
          <cell r="CL29">
            <v>415</v>
          </cell>
          <cell r="CM29">
            <v>2813.4</v>
          </cell>
          <cell r="CN29">
            <v>9</v>
          </cell>
          <cell r="CO29">
            <v>19.509999999999998</v>
          </cell>
          <cell r="CP29">
            <v>153</v>
          </cell>
          <cell r="CQ29">
            <v>589.61</v>
          </cell>
          <cell r="CR29">
            <v>0</v>
          </cell>
          <cell r="CS29">
            <v>0</v>
          </cell>
          <cell r="CT29">
            <v>12</v>
          </cell>
          <cell r="CU29">
            <v>9315.5700000000015</v>
          </cell>
          <cell r="CV29">
            <v>169</v>
          </cell>
          <cell r="CW29">
            <v>2652.46</v>
          </cell>
          <cell r="CX29">
            <v>1252</v>
          </cell>
          <cell r="CY29">
            <v>25294.559999999998</v>
          </cell>
          <cell r="CZ29">
            <v>8659</v>
          </cell>
          <cell r="DA29">
            <v>26229.1</v>
          </cell>
          <cell r="DB29">
            <v>69434</v>
          </cell>
          <cell r="DC29">
            <v>291358.39</v>
          </cell>
        </row>
        <row r="32">
          <cell r="B32" t="str">
            <v>Karnataka Bank Ltd</v>
          </cell>
          <cell r="C32">
            <v>158</v>
          </cell>
          <cell r="D32">
            <v>145</v>
          </cell>
          <cell r="E32">
            <v>96</v>
          </cell>
          <cell r="F32">
            <v>77</v>
          </cell>
          <cell r="G32">
            <v>476</v>
          </cell>
          <cell r="H32">
            <v>365252.37</v>
          </cell>
          <cell r="I32">
            <v>670499.48</v>
          </cell>
          <cell r="J32">
            <v>1102368.82</v>
          </cell>
          <cell r="K32">
            <v>1487454.8</v>
          </cell>
          <cell r="L32">
            <v>3625575.4699999997</v>
          </cell>
          <cell r="M32">
            <v>171918.87944230001</v>
          </cell>
          <cell r="N32">
            <v>388452.95935890003</v>
          </cell>
          <cell r="O32">
            <v>555725.64944489999</v>
          </cell>
          <cell r="P32">
            <v>676854.31237229996</v>
          </cell>
          <cell r="Q32">
            <v>1792951.8006183999</v>
          </cell>
          <cell r="R32">
            <v>47.06851852660121</v>
          </cell>
          <cell r="S32">
            <v>57.934863627172398</v>
          </cell>
          <cell r="T32">
            <v>50.411952820372761</v>
          </cell>
          <cell r="U32">
            <v>45.504193631450171</v>
          </cell>
          <cell r="V32">
            <v>49.45288866427596</v>
          </cell>
          <cell r="AN32">
            <v>5928</v>
          </cell>
          <cell r="AO32">
            <v>7409</v>
          </cell>
          <cell r="AP32">
            <v>20954</v>
          </cell>
          <cell r="AQ32">
            <v>15347</v>
          </cell>
          <cell r="AR32">
            <v>44956</v>
          </cell>
          <cell r="AS32">
            <v>37069</v>
          </cell>
          <cell r="AT32">
            <v>4</v>
          </cell>
          <cell r="AU32">
            <v>24</v>
          </cell>
          <cell r="AV32">
            <v>11</v>
          </cell>
          <cell r="AW32">
            <v>100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D32">
            <v>115018</v>
          </cell>
          <cell r="BE32">
            <v>129557</v>
          </cell>
          <cell r="BH32">
            <v>26</v>
          </cell>
          <cell r="BI32">
            <v>2</v>
          </cell>
          <cell r="BS32">
            <v>138167.163</v>
          </cell>
          <cell r="BT32">
            <v>654</v>
          </cell>
          <cell r="BU32">
            <v>2959.66</v>
          </cell>
          <cell r="BX32">
            <v>21782</v>
          </cell>
          <cell r="BY32">
            <v>54822.65</v>
          </cell>
          <cell r="CB32">
            <v>804</v>
          </cell>
          <cell r="CC32">
            <v>1572</v>
          </cell>
          <cell r="CD32">
            <v>2677</v>
          </cell>
          <cell r="CE32">
            <v>11453</v>
          </cell>
          <cell r="CF32">
            <v>6945</v>
          </cell>
          <cell r="CG32">
            <v>9108</v>
          </cell>
          <cell r="CH32">
            <v>17794</v>
          </cell>
          <cell r="CI32">
            <v>37897</v>
          </cell>
          <cell r="CJ32">
            <v>2</v>
          </cell>
          <cell r="CK32">
            <v>12</v>
          </cell>
          <cell r="CL32">
            <v>11</v>
          </cell>
          <cell r="CM32">
            <v>106</v>
          </cell>
          <cell r="CN32">
            <v>7</v>
          </cell>
          <cell r="CO32">
            <v>12</v>
          </cell>
          <cell r="CP32">
            <v>12</v>
          </cell>
          <cell r="CQ32">
            <v>102</v>
          </cell>
          <cell r="CR32">
            <v>0</v>
          </cell>
          <cell r="CS32">
            <v>0</v>
          </cell>
          <cell r="CT32">
            <v>1</v>
          </cell>
          <cell r="CU32">
            <v>2</v>
          </cell>
          <cell r="CV32">
            <v>95</v>
          </cell>
          <cell r="CW32">
            <v>701</v>
          </cell>
          <cell r="CX32">
            <v>408</v>
          </cell>
          <cell r="CY32">
            <v>3331</v>
          </cell>
          <cell r="CZ32">
            <v>7853</v>
          </cell>
          <cell r="DA32">
            <v>11405</v>
          </cell>
          <cell r="DB32">
            <v>20903</v>
          </cell>
          <cell r="DC32">
            <v>52891</v>
          </cell>
        </row>
        <row r="33">
          <cell r="B33" t="str">
            <v>Kotak Mahendra Bank</v>
          </cell>
          <cell r="C33">
            <v>30</v>
          </cell>
          <cell r="D33">
            <v>28</v>
          </cell>
          <cell r="E33">
            <v>38</v>
          </cell>
          <cell r="F33">
            <v>59</v>
          </cell>
          <cell r="G33">
            <v>155</v>
          </cell>
          <cell r="H33">
            <v>93906.374881299998</v>
          </cell>
          <cell r="I33">
            <v>57231.195484600001</v>
          </cell>
          <cell r="J33">
            <v>168488.5505859</v>
          </cell>
          <cell r="K33">
            <v>1382911.2969124001</v>
          </cell>
          <cell r="L33">
            <v>1702537.4178642002</v>
          </cell>
          <cell r="M33">
            <v>36019.647020839599</v>
          </cell>
          <cell r="N33">
            <v>11462.9434573</v>
          </cell>
          <cell r="O33">
            <v>60945.748342972503</v>
          </cell>
          <cell r="P33">
            <v>1057609.9450000499</v>
          </cell>
          <cell r="Q33">
            <v>1166038.2838211621</v>
          </cell>
          <cell r="R33">
            <v>38.356977432436651</v>
          </cell>
          <cell r="S33">
            <v>20.029187509082341</v>
          </cell>
          <cell r="T33">
            <v>36.172041442009274</v>
          </cell>
          <cell r="U33">
            <v>76.477063088670661</v>
          </cell>
          <cell r="V33">
            <v>68.488261790095294</v>
          </cell>
          <cell r="AN33">
            <v>2472</v>
          </cell>
          <cell r="AO33">
            <v>4478.3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D33">
            <v>12837</v>
          </cell>
          <cell r="BE33">
            <v>19818.75</v>
          </cell>
          <cell r="BH33">
            <v>0</v>
          </cell>
          <cell r="BI33">
            <v>0</v>
          </cell>
          <cell r="BS33">
            <v>25528.0943463203</v>
          </cell>
          <cell r="BT33">
            <v>0</v>
          </cell>
          <cell r="BU33">
            <v>0</v>
          </cell>
          <cell r="BX33">
            <v>2452</v>
          </cell>
          <cell r="BY33">
            <v>4512.3720682000003</v>
          </cell>
          <cell r="CB33">
            <v>61</v>
          </cell>
          <cell r="CC33">
            <v>234.07234</v>
          </cell>
          <cell r="CD33">
            <v>335</v>
          </cell>
          <cell r="CE33">
            <v>2666.922</v>
          </cell>
          <cell r="CF33">
            <v>228</v>
          </cell>
          <cell r="CG33">
            <v>861.47861</v>
          </cell>
          <cell r="CH33">
            <v>922</v>
          </cell>
          <cell r="CI33">
            <v>6914.2960000000003</v>
          </cell>
          <cell r="CJ33">
            <v>3</v>
          </cell>
          <cell r="CK33">
            <v>5.1849999999999996</v>
          </cell>
          <cell r="CL33">
            <v>132</v>
          </cell>
          <cell r="CM33">
            <v>7100.7969999999996</v>
          </cell>
          <cell r="CN33">
            <v>0</v>
          </cell>
          <cell r="CO33">
            <v>0</v>
          </cell>
          <cell r="CP33">
            <v>9</v>
          </cell>
          <cell r="CQ33">
            <v>114.77114</v>
          </cell>
          <cell r="CR33">
            <v>0</v>
          </cell>
          <cell r="CS33">
            <v>0</v>
          </cell>
          <cell r="CT33">
            <v>2</v>
          </cell>
          <cell r="CU33">
            <v>1.5074533999999999</v>
          </cell>
          <cell r="CV33">
            <v>16</v>
          </cell>
          <cell r="CW33">
            <v>127.56126999999999</v>
          </cell>
          <cell r="CX33">
            <v>230</v>
          </cell>
          <cell r="CY33">
            <v>14166.53</v>
          </cell>
          <cell r="CZ33">
            <v>308</v>
          </cell>
          <cell r="DA33">
            <v>1228.2972199999999</v>
          </cell>
          <cell r="DB33">
            <v>1630</v>
          </cell>
          <cell r="DC33">
            <v>30964.823593400004</v>
          </cell>
        </row>
        <row r="34">
          <cell r="B34" t="str">
            <v>Cathelic Syrian Bank Ltd.</v>
          </cell>
          <cell r="C34">
            <v>4</v>
          </cell>
          <cell r="D34">
            <v>0</v>
          </cell>
          <cell r="E34">
            <v>6</v>
          </cell>
          <cell r="F34">
            <v>6</v>
          </cell>
          <cell r="G34">
            <v>16</v>
          </cell>
          <cell r="H34">
            <v>1256</v>
          </cell>
          <cell r="I34">
            <v>0</v>
          </cell>
          <cell r="J34">
            <v>13205</v>
          </cell>
          <cell r="K34">
            <v>45878</v>
          </cell>
          <cell r="L34">
            <v>60339</v>
          </cell>
          <cell r="M34">
            <v>5868</v>
          </cell>
          <cell r="N34">
            <v>0</v>
          </cell>
          <cell r="O34">
            <v>16188</v>
          </cell>
          <cell r="P34">
            <v>26922</v>
          </cell>
          <cell r="Q34">
            <v>48978</v>
          </cell>
          <cell r="R34">
            <v>467.19745222929936</v>
          </cell>
          <cell r="T34">
            <v>122.58992805755395</v>
          </cell>
          <cell r="U34">
            <v>58.681721086359474</v>
          </cell>
          <cell r="V34">
            <v>81.17138169343211</v>
          </cell>
          <cell r="AN34">
            <v>14</v>
          </cell>
          <cell r="AO34">
            <v>14</v>
          </cell>
          <cell r="AP34">
            <v>0</v>
          </cell>
          <cell r="AQ34">
            <v>0</v>
          </cell>
          <cell r="AR34">
            <v>740</v>
          </cell>
          <cell r="AS34">
            <v>814.48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D34">
            <v>4338</v>
          </cell>
          <cell r="BE34">
            <v>5009.84</v>
          </cell>
          <cell r="BH34">
            <v>1</v>
          </cell>
          <cell r="BI34">
            <v>0.14000000000000001</v>
          </cell>
          <cell r="BS34">
            <v>6539.509</v>
          </cell>
          <cell r="BT34">
            <v>1</v>
          </cell>
          <cell r="BU34">
            <v>1.35</v>
          </cell>
          <cell r="BX34">
            <v>0</v>
          </cell>
          <cell r="BY34">
            <v>0</v>
          </cell>
          <cell r="CB34">
            <v>230</v>
          </cell>
          <cell r="CC34">
            <v>290.22000000000003</v>
          </cell>
          <cell r="CD34">
            <v>376</v>
          </cell>
          <cell r="CE34">
            <v>719.35</v>
          </cell>
          <cell r="CF34">
            <v>1077</v>
          </cell>
          <cell r="CG34">
            <v>1740.74</v>
          </cell>
          <cell r="CH34">
            <v>1549</v>
          </cell>
          <cell r="CI34">
            <v>2889.49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1307</v>
          </cell>
          <cell r="DA34">
            <v>2030.96</v>
          </cell>
          <cell r="DB34">
            <v>1925</v>
          </cell>
          <cell r="DC34">
            <v>3608.8399999999997</v>
          </cell>
        </row>
        <row r="35">
          <cell r="B35" t="str">
            <v>City Union Bank Ltd</v>
          </cell>
          <cell r="C35">
            <v>0</v>
          </cell>
          <cell r="D35">
            <v>5</v>
          </cell>
          <cell r="E35">
            <v>8</v>
          </cell>
          <cell r="F35">
            <v>17</v>
          </cell>
          <cell r="G35">
            <v>30</v>
          </cell>
          <cell r="H35">
            <v>0</v>
          </cell>
          <cell r="I35">
            <v>11774.0788438</v>
          </cell>
          <cell r="J35">
            <v>25017.205640299999</v>
          </cell>
          <cell r="K35">
            <v>139105.93</v>
          </cell>
          <cell r="L35">
            <v>175897.2144841</v>
          </cell>
          <cell r="M35">
            <v>0</v>
          </cell>
          <cell r="N35">
            <v>8906.5009651</v>
          </cell>
          <cell r="O35">
            <v>25642.890125499998</v>
          </cell>
          <cell r="P35">
            <v>96106.57</v>
          </cell>
          <cell r="Q35">
            <v>130655.9610906</v>
          </cell>
          <cell r="R35" t="e">
            <v>#DIV/0!</v>
          </cell>
          <cell r="S35">
            <v>75.644991708119818</v>
          </cell>
          <cell r="T35">
            <v>102.50101667706679</v>
          </cell>
          <cell r="U35">
            <v>69.088765662254673</v>
          </cell>
          <cell r="V35">
            <v>74.279721525897429</v>
          </cell>
          <cell r="AN35">
            <v>16</v>
          </cell>
          <cell r="AO35">
            <v>114</v>
          </cell>
          <cell r="AP35">
            <v>233</v>
          </cell>
          <cell r="AQ35">
            <v>392.64</v>
          </cell>
          <cell r="AR35">
            <v>569</v>
          </cell>
          <cell r="AS35">
            <v>4745.1899999999996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D35">
            <v>2035</v>
          </cell>
          <cell r="BE35">
            <v>1336</v>
          </cell>
          <cell r="BH35">
            <v>0</v>
          </cell>
          <cell r="BI35">
            <v>0</v>
          </cell>
          <cell r="BS35">
            <v>5283.07</v>
          </cell>
          <cell r="BT35">
            <v>1255</v>
          </cell>
          <cell r="BU35">
            <v>971.25724000000002</v>
          </cell>
          <cell r="BX35">
            <v>2251</v>
          </cell>
          <cell r="BY35">
            <v>1878.599406</v>
          </cell>
          <cell r="CB35">
            <v>61</v>
          </cell>
          <cell r="CC35">
            <v>168</v>
          </cell>
          <cell r="CD35">
            <v>144</v>
          </cell>
          <cell r="CE35">
            <v>1312</v>
          </cell>
          <cell r="CF35">
            <v>205</v>
          </cell>
          <cell r="CG35">
            <v>356.75</v>
          </cell>
          <cell r="CH35">
            <v>396</v>
          </cell>
          <cell r="CI35">
            <v>1723</v>
          </cell>
          <cell r="CJ35">
            <v>0</v>
          </cell>
          <cell r="CK35">
            <v>0</v>
          </cell>
          <cell r="CL35">
            <v>1</v>
          </cell>
          <cell r="CM35">
            <v>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</v>
          </cell>
          <cell r="CW35">
            <v>30</v>
          </cell>
          <cell r="CX35">
            <v>11</v>
          </cell>
          <cell r="CY35">
            <v>137</v>
          </cell>
          <cell r="CZ35">
            <v>267</v>
          </cell>
          <cell r="DA35">
            <v>554.75</v>
          </cell>
          <cell r="DB35">
            <v>552</v>
          </cell>
          <cell r="DC35">
            <v>3173</v>
          </cell>
        </row>
        <row r="36">
          <cell r="B36" t="str">
            <v>Dhanalaxmi Bank Ltd.</v>
          </cell>
          <cell r="C36">
            <v>0</v>
          </cell>
          <cell r="D36">
            <v>1</v>
          </cell>
          <cell r="E36">
            <v>2</v>
          </cell>
          <cell r="F36">
            <v>9</v>
          </cell>
          <cell r="G36">
            <v>12</v>
          </cell>
          <cell r="H36">
            <v>0</v>
          </cell>
          <cell r="I36">
            <v>638</v>
          </cell>
          <cell r="J36">
            <v>2562</v>
          </cell>
          <cell r="K36">
            <v>31096</v>
          </cell>
          <cell r="L36">
            <v>34296</v>
          </cell>
          <cell r="M36">
            <v>0</v>
          </cell>
          <cell r="N36">
            <v>364</v>
          </cell>
          <cell r="O36">
            <v>1784</v>
          </cell>
          <cell r="P36">
            <v>41180</v>
          </cell>
          <cell r="Q36">
            <v>43328</v>
          </cell>
          <cell r="S36">
            <v>57.053291536050153</v>
          </cell>
          <cell r="T36">
            <v>69.633099141295858</v>
          </cell>
          <cell r="U36">
            <v>132.42860818111654</v>
          </cell>
          <cell r="V36">
            <v>126.33543270352227</v>
          </cell>
          <cell r="AN36">
            <v>4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D36">
            <v>0</v>
          </cell>
          <cell r="BE36">
            <v>0</v>
          </cell>
          <cell r="BH36">
            <v>0</v>
          </cell>
          <cell r="BI36">
            <v>0</v>
          </cell>
          <cell r="BS36">
            <v>3843.4059999999999</v>
          </cell>
          <cell r="BT36">
            <v>0</v>
          </cell>
          <cell r="BU36">
            <v>0</v>
          </cell>
          <cell r="BX36">
            <v>0</v>
          </cell>
          <cell r="BY36">
            <v>0</v>
          </cell>
          <cell r="CB36">
            <v>0</v>
          </cell>
          <cell r="CC36">
            <v>0</v>
          </cell>
          <cell r="CD36">
            <v>157</v>
          </cell>
          <cell r="CE36">
            <v>412</v>
          </cell>
          <cell r="CF36">
            <v>0</v>
          </cell>
          <cell r="CG36">
            <v>0</v>
          </cell>
          <cell r="CH36">
            <v>313</v>
          </cell>
          <cell r="CI36">
            <v>391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470</v>
          </cell>
          <cell r="DC36">
            <v>803</v>
          </cell>
        </row>
        <row r="37">
          <cell r="B37" t="str">
            <v>Federal Bank Ltd.</v>
          </cell>
          <cell r="C37">
            <v>21</v>
          </cell>
          <cell r="D37">
            <v>35</v>
          </cell>
          <cell r="E37">
            <v>22</v>
          </cell>
          <cell r="F37">
            <v>23</v>
          </cell>
          <cell r="G37">
            <v>101</v>
          </cell>
          <cell r="H37">
            <v>30247.25</v>
          </cell>
          <cell r="I37">
            <v>50473.72</v>
          </cell>
          <cell r="J37">
            <v>62557.09</v>
          </cell>
          <cell r="K37">
            <v>256003.75</v>
          </cell>
          <cell r="L37">
            <v>399281.81</v>
          </cell>
          <cell r="M37">
            <v>28369.83</v>
          </cell>
          <cell r="N37">
            <v>53284.76</v>
          </cell>
          <cell r="O37">
            <v>85135.71</v>
          </cell>
          <cell r="P37">
            <v>451960</v>
          </cell>
          <cell r="Q37">
            <v>618750.30000000005</v>
          </cell>
          <cell r="R37">
            <v>93.793088627891791</v>
          </cell>
          <cell r="S37">
            <v>105.56931409058021</v>
          </cell>
          <cell r="T37">
            <v>136.09282337141963</v>
          </cell>
          <cell r="U37">
            <v>176.54428890201802</v>
          </cell>
          <cell r="V37">
            <v>154.96581224173474</v>
          </cell>
          <cell r="AN37">
            <v>678</v>
          </cell>
          <cell r="AO37">
            <v>1002</v>
          </cell>
          <cell r="AP37">
            <v>16141</v>
          </cell>
          <cell r="AQ37">
            <v>24291</v>
          </cell>
          <cell r="AR37">
            <v>22846</v>
          </cell>
          <cell r="AS37">
            <v>55762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D37">
            <v>32914</v>
          </cell>
          <cell r="BE37">
            <v>37351</v>
          </cell>
          <cell r="BH37">
            <v>0</v>
          </cell>
          <cell r="BI37">
            <v>0</v>
          </cell>
          <cell r="BS37">
            <v>30884.858</v>
          </cell>
          <cell r="BT37">
            <v>28403</v>
          </cell>
          <cell r="BU37">
            <v>32617.79</v>
          </cell>
          <cell r="BX37">
            <v>35797</v>
          </cell>
          <cell r="BY37">
            <v>48314.404999999999</v>
          </cell>
          <cell r="CB37">
            <v>1081</v>
          </cell>
          <cell r="CC37">
            <v>13348</v>
          </cell>
          <cell r="CD37">
            <v>3167</v>
          </cell>
          <cell r="CE37">
            <v>12988</v>
          </cell>
          <cell r="CF37">
            <v>1511</v>
          </cell>
          <cell r="CG37">
            <v>10547</v>
          </cell>
          <cell r="CH37">
            <v>4197</v>
          </cell>
          <cell r="CI37">
            <v>7642</v>
          </cell>
          <cell r="CJ37">
            <v>4</v>
          </cell>
          <cell r="CK37">
            <v>123</v>
          </cell>
          <cell r="CL37">
            <v>19</v>
          </cell>
          <cell r="CM37">
            <v>89</v>
          </cell>
          <cell r="CN37">
            <v>2</v>
          </cell>
          <cell r="CO37">
            <v>7</v>
          </cell>
          <cell r="CP37">
            <v>3</v>
          </cell>
          <cell r="CQ37">
            <v>4</v>
          </cell>
          <cell r="CR37">
            <v>1</v>
          </cell>
          <cell r="CS37">
            <v>9</v>
          </cell>
          <cell r="CT37">
            <v>1</v>
          </cell>
          <cell r="CU37">
            <v>6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2599</v>
          </cell>
          <cell r="DA37">
            <v>24034</v>
          </cell>
          <cell r="DB37">
            <v>7387</v>
          </cell>
          <cell r="DC37">
            <v>20729</v>
          </cell>
        </row>
        <row r="38">
          <cell r="B38" t="str">
            <v>J and K Bank Ltd</v>
          </cell>
          <cell r="C38">
            <v>0</v>
          </cell>
          <cell r="D38">
            <v>0</v>
          </cell>
          <cell r="E38">
            <v>2</v>
          </cell>
          <cell r="F38">
            <v>6</v>
          </cell>
          <cell r="G38">
            <v>8</v>
          </cell>
          <cell r="H38">
            <v>0</v>
          </cell>
          <cell r="I38">
            <v>0</v>
          </cell>
          <cell r="J38">
            <v>2398</v>
          </cell>
          <cell r="K38">
            <v>57112</v>
          </cell>
          <cell r="L38">
            <v>59510</v>
          </cell>
          <cell r="M38">
            <v>0</v>
          </cell>
          <cell r="N38">
            <v>0</v>
          </cell>
          <cell r="O38">
            <v>4129</v>
          </cell>
          <cell r="P38">
            <v>252067</v>
          </cell>
          <cell r="Q38">
            <v>256196</v>
          </cell>
          <cell r="T38">
            <v>172.18515429524604</v>
          </cell>
          <cell r="U38">
            <v>441.35558201428768</v>
          </cell>
          <cell r="V38">
            <v>430.50915812468486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D38">
            <v>0</v>
          </cell>
          <cell r="BE38">
            <v>0</v>
          </cell>
          <cell r="BH38">
            <v>0</v>
          </cell>
          <cell r="BI38">
            <v>0</v>
          </cell>
          <cell r="BS38">
            <v>1392.048</v>
          </cell>
          <cell r="BT38">
            <v>0</v>
          </cell>
          <cell r="BU38">
            <v>0</v>
          </cell>
          <cell r="BX38">
            <v>0</v>
          </cell>
          <cell r="BY38">
            <v>0</v>
          </cell>
          <cell r="CB38">
            <v>8</v>
          </cell>
          <cell r="CC38">
            <v>27</v>
          </cell>
          <cell r="CD38">
            <v>27</v>
          </cell>
          <cell r="CE38">
            <v>83</v>
          </cell>
          <cell r="CF38">
            <v>49</v>
          </cell>
          <cell r="CG38">
            <v>4347</v>
          </cell>
          <cell r="CH38">
            <v>863</v>
          </cell>
          <cell r="CI38">
            <v>30314</v>
          </cell>
          <cell r="CJ38">
            <v>0</v>
          </cell>
          <cell r="CK38">
            <v>0</v>
          </cell>
          <cell r="CL38">
            <v>6</v>
          </cell>
          <cell r="CM38">
            <v>33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57</v>
          </cell>
          <cell r="DA38">
            <v>4374</v>
          </cell>
          <cell r="DB38">
            <v>896</v>
          </cell>
          <cell r="DC38">
            <v>30430</v>
          </cell>
        </row>
        <row r="39">
          <cell r="B39" t="str">
            <v>Karur Vysya Bank Ltd.</v>
          </cell>
          <cell r="C39">
            <v>1</v>
          </cell>
          <cell r="D39">
            <v>13</v>
          </cell>
          <cell r="E39">
            <v>15</v>
          </cell>
          <cell r="F39">
            <v>23</v>
          </cell>
          <cell r="G39">
            <v>52</v>
          </cell>
          <cell r="H39">
            <v>2445</v>
          </cell>
          <cell r="I39">
            <v>21451</v>
          </cell>
          <cell r="J39">
            <v>69925</v>
          </cell>
          <cell r="K39">
            <v>311535</v>
          </cell>
          <cell r="L39">
            <v>405356</v>
          </cell>
          <cell r="M39">
            <v>2395</v>
          </cell>
          <cell r="N39">
            <v>20459</v>
          </cell>
          <cell r="O39">
            <v>47943</v>
          </cell>
          <cell r="P39">
            <v>189021</v>
          </cell>
          <cell r="Q39">
            <v>259818</v>
          </cell>
          <cell r="R39">
            <v>97.955010224948879</v>
          </cell>
          <cell r="S39">
            <v>95.375506969372054</v>
          </cell>
          <cell r="T39">
            <v>68.563460850911696</v>
          </cell>
          <cell r="U39">
            <v>60.67408156386923</v>
          </cell>
          <cell r="V39">
            <v>64.096251196479145</v>
          </cell>
          <cell r="AN39">
            <v>2688</v>
          </cell>
          <cell r="AO39">
            <v>3203.9</v>
          </cell>
          <cell r="AP39">
            <v>3</v>
          </cell>
          <cell r="AQ39">
            <v>11</v>
          </cell>
          <cell r="AR39">
            <v>2475</v>
          </cell>
          <cell r="AS39">
            <v>6475.42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D39">
            <v>218</v>
          </cell>
          <cell r="BE39">
            <v>1108</v>
          </cell>
          <cell r="BH39">
            <v>33</v>
          </cell>
          <cell r="BI39">
            <v>8.76</v>
          </cell>
          <cell r="BS39">
            <v>13357.718000000001</v>
          </cell>
          <cell r="BT39">
            <v>15</v>
          </cell>
          <cell r="BU39">
            <v>125</v>
          </cell>
          <cell r="BX39">
            <v>700</v>
          </cell>
          <cell r="BY39">
            <v>6785</v>
          </cell>
          <cell r="CB39">
            <v>54</v>
          </cell>
          <cell r="CC39">
            <v>59.17</v>
          </cell>
          <cell r="CD39">
            <v>154</v>
          </cell>
          <cell r="CE39">
            <v>245.91</v>
          </cell>
          <cell r="CF39">
            <v>475</v>
          </cell>
          <cell r="CG39">
            <v>489</v>
          </cell>
          <cell r="CH39">
            <v>1323</v>
          </cell>
          <cell r="CI39">
            <v>2097.12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1</v>
          </cell>
          <cell r="CO39">
            <v>8</v>
          </cell>
          <cell r="CP39">
            <v>3</v>
          </cell>
          <cell r="CQ39">
            <v>12.34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2</v>
          </cell>
          <cell r="CW39">
            <v>2.86</v>
          </cell>
          <cell r="CX39">
            <v>19</v>
          </cell>
          <cell r="CY39">
            <v>4841</v>
          </cell>
          <cell r="CZ39">
            <v>532</v>
          </cell>
          <cell r="DA39">
            <v>559.03</v>
          </cell>
          <cell r="DB39">
            <v>1499</v>
          </cell>
          <cell r="DC39">
            <v>7196.37</v>
          </cell>
        </row>
        <row r="40">
          <cell r="B40" t="str">
            <v>Lakshmi Vilas Bank Ltd</v>
          </cell>
          <cell r="C40">
            <v>3</v>
          </cell>
          <cell r="D40">
            <v>10</v>
          </cell>
          <cell r="E40">
            <v>18</v>
          </cell>
          <cell r="F40">
            <v>21</v>
          </cell>
          <cell r="G40">
            <v>52</v>
          </cell>
          <cell r="H40">
            <v>1089.51</v>
          </cell>
          <cell r="I40">
            <v>7342.85</v>
          </cell>
          <cell r="J40">
            <v>52688.67</v>
          </cell>
          <cell r="K40">
            <v>315657.5</v>
          </cell>
          <cell r="L40">
            <v>376778.53</v>
          </cell>
          <cell r="M40">
            <v>654.61</v>
          </cell>
          <cell r="N40">
            <v>3076.58</v>
          </cell>
          <cell r="O40">
            <v>24708.639999999999</v>
          </cell>
          <cell r="P40">
            <v>321712.01</v>
          </cell>
          <cell r="Q40">
            <v>350151.84</v>
          </cell>
          <cell r="R40">
            <v>60.082973079641313</v>
          </cell>
          <cell r="S40">
            <v>41.89899017411495</v>
          </cell>
          <cell r="T40">
            <v>46.895546993309949</v>
          </cell>
          <cell r="U40">
            <v>101.91806309053327</v>
          </cell>
          <cell r="V40">
            <v>92.933066010953439</v>
          </cell>
          <cell r="AN40">
            <v>35</v>
          </cell>
          <cell r="AO40">
            <v>21</v>
          </cell>
          <cell r="AP40">
            <v>1040</v>
          </cell>
          <cell r="AQ40">
            <v>1882</v>
          </cell>
          <cell r="AR40">
            <v>2837</v>
          </cell>
          <cell r="AS40">
            <v>7872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</v>
          </cell>
          <cell r="AY40">
            <v>87</v>
          </cell>
          <cell r="AZ40">
            <v>33</v>
          </cell>
          <cell r="BA40">
            <v>722</v>
          </cell>
          <cell r="BD40">
            <v>4589</v>
          </cell>
          <cell r="BE40">
            <v>28349</v>
          </cell>
          <cell r="BH40">
            <v>0</v>
          </cell>
          <cell r="BI40">
            <v>0</v>
          </cell>
          <cell r="BS40">
            <v>16458.633999999998</v>
          </cell>
          <cell r="BT40">
            <v>0</v>
          </cell>
          <cell r="BU40">
            <v>0</v>
          </cell>
          <cell r="BX40">
            <v>0</v>
          </cell>
          <cell r="BY40">
            <v>0</v>
          </cell>
          <cell r="CB40">
            <v>44</v>
          </cell>
          <cell r="CC40">
            <v>48</v>
          </cell>
          <cell r="CD40">
            <v>121</v>
          </cell>
          <cell r="CE40">
            <v>310.31</v>
          </cell>
          <cell r="CF40">
            <v>282</v>
          </cell>
          <cell r="CG40">
            <v>350</v>
          </cell>
          <cell r="CH40">
            <v>775</v>
          </cell>
          <cell r="CI40">
            <v>1512.47</v>
          </cell>
          <cell r="CJ40">
            <v>4</v>
          </cell>
          <cell r="CK40">
            <v>12</v>
          </cell>
          <cell r="CL40">
            <v>5</v>
          </cell>
          <cell r="CM40">
            <v>15.87</v>
          </cell>
          <cell r="CN40">
            <v>0</v>
          </cell>
          <cell r="CO40">
            <v>0</v>
          </cell>
          <cell r="CP40">
            <v>3</v>
          </cell>
          <cell r="CQ40">
            <v>33.6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148</v>
          </cell>
          <cell r="CW40">
            <v>120</v>
          </cell>
          <cell r="CX40">
            <v>254</v>
          </cell>
          <cell r="CY40">
            <v>239.54</v>
          </cell>
          <cell r="CZ40">
            <v>478</v>
          </cell>
          <cell r="DA40">
            <v>530</v>
          </cell>
          <cell r="DB40">
            <v>1158</v>
          </cell>
          <cell r="DC40">
            <v>2111.79</v>
          </cell>
        </row>
        <row r="41">
          <cell r="B41" t="str">
            <v xml:space="preserve">Ratnakar Bank Ltd </v>
          </cell>
          <cell r="C41">
            <v>3</v>
          </cell>
          <cell r="D41">
            <v>10</v>
          </cell>
          <cell r="E41">
            <v>6</v>
          </cell>
          <cell r="F41">
            <v>6</v>
          </cell>
          <cell r="G41">
            <v>25</v>
          </cell>
          <cell r="H41">
            <v>2375.7733708999999</v>
          </cell>
          <cell r="I41">
            <v>22218.095215699999</v>
          </cell>
          <cell r="J41">
            <v>42132.027999088001</v>
          </cell>
          <cell r="K41">
            <v>172958.14211713499</v>
          </cell>
          <cell r="L41">
            <v>239684.03870282299</v>
          </cell>
          <cell r="M41">
            <v>2476.11</v>
          </cell>
          <cell r="N41">
            <v>34832.699999999997</v>
          </cell>
          <cell r="O41">
            <v>27584.69</v>
          </cell>
          <cell r="P41">
            <v>212302.35</v>
          </cell>
          <cell r="Q41">
            <v>277195.84999999998</v>
          </cell>
          <cell r="R41">
            <v>104.22332493195638</v>
          </cell>
          <cell r="S41">
            <v>156.77626575020761</v>
          </cell>
          <cell r="T41">
            <v>65.472020479520012</v>
          </cell>
          <cell r="U41">
            <v>122.74782060055858</v>
          </cell>
          <cell r="V41">
            <v>115.65052537506961</v>
          </cell>
          <cell r="AN41">
            <v>22418</v>
          </cell>
          <cell r="AO41">
            <v>3125.91</v>
          </cell>
          <cell r="AP41">
            <v>40592</v>
          </cell>
          <cell r="AQ41">
            <v>13986.12</v>
          </cell>
          <cell r="AR41">
            <v>125896</v>
          </cell>
          <cell r="AS41">
            <v>37312.83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D41">
            <v>97252</v>
          </cell>
          <cell r="BE41">
            <v>33017.69</v>
          </cell>
          <cell r="BH41">
            <v>0</v>
          </cell>
          <cell r="BI41">
            <v>0</v>
          </cell>
          <cell r="BS41">
            <v>7990.29</v>
          </cell>
          <cell r="BT41">
            <v>1672</v>
          </cell>
          <cell r="BU41">
            <v>3829.3939258</v>
          </cell>
          <cell r="BX41">
            <v>7807</v>
          </cell>
          <cell r="BY41">
            <v>14762.8762152</v>
          </cell>
          <cell r="CB41">
            <v>32</v>
          </cell>
          <cell r="CC41">
            <v>38.94</v>
          </cell>
          <cell r="CD41">
            <v>145</v>
          </cell>
          <cell r="CE41">
            <v>122.95</v>
          </cell>
          <cell r="CF41">
            <v>2011</v>
          </cell>
          <cell r="CG41">
            <v>677.44</v>
          </cell>
          <cell r="CH41">
            <v>8115</v>
          </cell>
          <cell r="CI41">
            <v>1923.28</v>
          </cell>
          <cell r="CJ41">
            <v>5</v>
          </cell>
          <cell r="CK41">
            <v>1.1200000000000001</v>
          </cell>
          <cell r="CL41">
            <v>7</v>
          </cell>
          <cell r="CM41">
            <v>1.35</v>
          </cell>
          <cell r="CN41">
            <v>1</v>
          </cell>
          <cell r="CO41">
            <v>0.2</v>
          </cell>
          <cell r="CP41">
            <v>6</v>
          </cell>
          <cell r="CQ41">
            <v>0.73</v>
          </cell>
          <cell r="CR41">
            <v>1</v>
          </cell>
          <cell r="CS41">
            <v>0.08</v>
          </cell>
          <cell r="CT41">
            <v>2</v>
          </cell>
          <cell r="CU41">
            <v>0.24</v>
          </cell>
          <cell r="CV41">
            <v>0</v>
          </cell>
          <cell r="CW41">
            <v>0</v>
          </cell>
          <cell r="CX41">
            <v>9</v>
          </cell>
          <cell r="CY41">
            <v>2.3199999999999998</v>
          </cell>
          <cell r="CZ41">
            <v>2050</v>
          </cell>
          <cell r="DA41">
            <v>717.7800000000002</v>
          </cell>
          <cell r="DB41">
            <v>8284</v>
          </cell>
          <cell r="DC41">
            <v>2050.87</v>
          </cell>
        </row>
        <row r="42">
          <cell r="B42" t="str">
            <v>South Indian Bank Ltd</v>
          </cell>
          <cell r="C42">
            <v>1</v>
          </cell>
          <cell r="D42">
            <v>8</v>
          </cell>
          <cell r="E42">
            <v>14</v>
          </cell>
          <cell r="F42">
            <v>23</v>
          </cell>
          <cell r="G42">
            <v>46</v>
          </cell>
          <cell r="H42">
            <v>669</v>
          </cell>
          <cell r="I42">
            <v>10165</v>
          </cell>
          <cell r="J42">
            <v>73403</v>
          </cell>
          <cell r="K42">
            <v>389332</v>
          </cell>
          <cell r="L42">
            <v>473569</v>
          </cell>
          <cell r="M42">
            <v>1369</v>
          </cell>
          <cell r="N42">
            <v>8128</v>
          </cell>
          <cell r="O42">
            <v>66036</v>
          </cell>
          <cell r="P42">
            <v>228196</v>
          </cell>
          <cell r="Q42">
            <v>303729</v>
          </cell>
          <cell r="R42">
            <v>204.63378176382662</v>
          </cell>
          <cell r="S42">
            <v>79.96064928676833</v>
          </cell>
          <cell r="T42">
            <v>89.963625464899252</v>
          </cell>
          <cell r="U42">
            <v>58.612187028037766</v>
          </cell>
          <cell r="V42">
            <v>64.136166007487816</v>
          </cell>
          <cell r="AN42">
            <v>259</v>
          </cell>
          <cell r="AO42">
            <v>384</v>
          </cell>
          <cell r="AP42">
            <v>14424</v>
          </cell>
          <cell r="AQ42">
            <v>14093</v>
          </cell>
          <cell r="AR42">
            <v>19096</v>
          </cell>
          <cell r="AS42">
            <v>33040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573</v>
          </cell>
          <cell r="AZ42">
            <v>16</v>
          </cell>
          <cell r="BA42">
            <v>14796</v>
          </cell>
          <cell r="BD42">
            <v>7783</v>
          </cell>
          <cell r="BE42">
            <v>7361</v>
          </cell>
          <cell r="BH42">
            <v>0</v>
          </cell>
          <cell r="BI42">
            <v>0</v>
          </cell>
          <cell r="BS42">
            <v>20259.013346320298</v>
          </cell>
          <cell r="BT42">
            <v>5651</v>
          </cell>
          <cell r="BU42">
            <v>4429.3</v>
          </cell>
          <cell r="BX42">
            <v>8990</v>
          </cell>
          <cell r="BY42">
            <v>10274.790000000001</v>
          </cell>
          <cell r="CB42">
            <v>1724</v>
          </cell>
          <cell r="CC42">
            <v>2147</v>
          </cell>
          <cell r="CD42">
            <v>2908</v>
          </cell>
          <cell r="CE42">
            <v>9313</v>
          </cell>
          <cell r="CF42">
            <v>4650</v>
          </cell>
          <cell r="CG42">
            <v>4079</v>
          </cell>
          <cell r="CH42">
            <v>6253</v>
          </cell>
          <cell r="CI42">
            <v>7862</v>
          </cell>
          <cell r="CJ42">
            <v>6</v>
          </cell>
          <cell r="CK42">
            <v>6</v>
          </cell>
          <cell r="CL42">
            <v>10</v>
          </cell>
          <cell r="CM42">
            <v>10</v>
          </cell>
          <cell r="CN42">
            <v>15</v>
          </cell>
          <cell r="CO42">
            <v>5</v>
          </cell>
          <cell r="CP42">
            <v>19</v>
          </cell>
          <cell r="CQ42">
            <v>8</v>
          </cell>
          <cell r="CR42">
            <v>33</v>
          </cell>
          <cell r="CS42">
            <v>22</v>
          </cell>
          <cell r="CT42">
            <v>48</v>
          </cell>
          <cell r="CU42">
            <v>34</v>
          </cell>
          <cell r="CV42">
            <v>2</v>
          </cell>
          <cell r="CW42">
            <v>24</v>
          </cell>
          <cell r="CX42">
            <v>3</v>
          </cell>
          <cell r="CY42">
            <v>66</v>
          </cell>
          <cell r="CZ42">
            <v>6430</v>
          </cell>
          <cell r="DA42">
            <v>6283</v>
          </cell>
          <cell r="DB42">
            <v>9241</v>
          </cell>
          <cell r="DC42">
            <v>17293</v>
          </cell>
        </row>
        <row r="43">
          <cell r="B43" t="str">
            <v>Tamil Nadu Merchantile Bank Ltd.</v>
          </cell>
          <cell r="C43">
            <v>0</v>
          </cell>
          <cell r="D43">
            <v>13</v>
          </cell>
          <cell r="E43">
            <v>5</v>
          </cell>
          <cell r="F43">
            <v>2</v>
          </cell>
          <cell r="G43">
            <v>20</v>
          </cell>
          <cell r="H43">
            <v>0</v>
          </cell>
          <cell r="I43">
            <v>8640.9699999999993</v>
          </cell>
          <cell r="J43">
            <v>19455.060000000001</v>
          </cell>
          <cell r="K43">
            <v>152883.29999999999</v>
          </cell>
          <cell r="L43">
            <v>180979.33</v>
          </cell>
          <cell r="M43">
            <v>0</v>
          </cell>
          <cell r="N43">
            <v>11137.89</v>
          </cell>
          <cell r="O43">
            <v>10560.69</v>
          </cell>
          <cell r="P43">
            <v>33828.339999999997</v>
          </cell>
          <cell r="Q43">
            <v>55526.92</v>
          </cell>
          <cell r="S43">
            <v>128.89629289304324</v>
          </cell>
          <cell r="T43">
            <v>54.282484865119919</v>
          </cell>
          <cell r="U43">
            <v>22.126903330841234</v>
          </cell>
          <cell r="V43">
            <v>30.681360131016067</v>
          </cell>
          <cell r="AN43">
            <v>35</v>
          </cell>
          <cell r="AO43">
            <v>33.159999999999997</v>
          </cell>
          <cell r="AP43">
            <v>781</v>
          </cell>
          <cell r="AQ43">
            <v>1618.5</v>
          </cell>
          <cell r="AR43">
            <v>1180</v>
          </cell>
          <cell r="AS43">
            <v>3637.99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D43">
            <v>1350</v>
          </cell>
          <cell r="BE43">
            <v>1109.1199999999999</v>
          </cell>
          <cell r="BH43">
            <v>7</v>
          </cell>
          <cell r="BI43">
            <v>0.25</v>
          </cell>
          <cell r="BS43">
            <v>1974.462</v>
          </cell>
          <cell r="BT43">
            <v>807</v>
          </cell>
          <cell r="BU43">
            <v>703.27</v>
          </cell>
          <cell r="BX43">
            <v>1244</v>
          </cell>
          <cell r="BY43">
            <v>1058.77</v>
          </cell>
          <cell r="CB43">
            <v>216</v>
          </cell>
          <cell r="CC43">
            <v>435.67</v>
          </cell>
          <cell r="CD43">
            <v>365</v>
          </cell>
          <cell r="CE43">
            <v>2086.96</v>
          </cell>
          <cell r="CF43">
            <v>113</v>
          </cell>
          <cell r="CG43">
            <v>261.45999999999998</v>
          </cell>
          <cell r="CH43">
            <v>232</v>
          </cell>
          <cell r="CI43">
            <v>1334.28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329</v>
          </cell>
          <cell r="DA43">
            <v>697.13</v>
          </cell>
          <cell r="DB43">
            <v>597</v>
          </cell>
          <cell r="DC43">
            <v>3421.24</v>
          </cell>
        </row>
        <row r="44">
          <cell r="B44" t="str">
            <v>IndusInd Bank</v>
          </cell>
          <cell r="C44">
            <v>1</v>
          </cell>
          <cell r="D44">
            <v>4</v>
          </cell>
          <cell r="E44">
            <v>10</v>
          </cell>
          <cell r="F44">
            <v>20</v>
          </cell>
          <cell r="G44">
            <v>35</v>
          </cell>
          <cell r="H44">
            <v>641.28722070000003</v>
          </cell>
          <cell r="I44">
            <v>3803.9524206360002</v>
          </cell>
          <cell r="J44">
            <v>9394.6544809480001</v>
          </cell>
          <cell r="K44">
            <v>290801.99403262202</v>
          </cell>
          <cell r="L44">
            <v>304641.88815490605</v>
          </cell>
          <cell r="M44">
            <v>79.008333399999998</v>
          </cell>
          <cell r="N44">
            <v>10936.6297049</v>
          </cell>
          <cell r="O44">
            <v>129283.42339169999</v>
          </cell>
          <cell r="P44">
            <v>450788.46480425599</v>
          </cell>
          <cell r="Q44">
            <v>591087.52623425599</v>
          </cell>
          <cell r="R44">
            <v>12.320272547105818</v>
          </cell>
          <cell r="S44">
            <v>287.50700575459496</v>
          </cell>
          <cell r="T44">
            <v>1376.138139554593</v>
          </cell>
          <cell r="U44">
            <v>155.01560307515868</v>
          </cell>
          <cell r="V44">
            <v>194.0270032510094</v>
          </cell>
          <cell r="AN44">
            <v>1930</v>
          </cell>
          <cell r="AO44">
            <v>2480.17</v>
          </cell>
          <cell r="AP44">
            <v>0</v>
          </cell>
          <cell r="AQ44">
            <v>0</v>
          </cell>
          <cell r="AR44">
            <v>7035</v>
          </cell>
          <cell r="AS44">
            <v>9735.4500000000007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D44">
            <v>19304</v>
          </cell>
          <cell r="BE44">
            <v>33423.730000000003</v>
          </cell>
          <cell r="BH44">
            <v>0</v>
          </cell>
          <cell r="BI44">
            <v>0</v>
          </cell>
          <cell r="BS44">
            <v>887.48</v>
          </cell>
          <cell r="BT44">
            <v>0</v>
          </cell>
          <cell r="BU44">
            <v>0</v>
          </cell>
          <cell r="BX44">
            <v>0</v>
          </cell>
          <cell r="BY44">
            <v>0</v>
          </cell>
          <cell r="CB44">
            <v>115</v>
          </cell>
          <cell r="CC44">
            <v>178.5864</v>
          </cell>
          <cell r="CD44">
            <v>502</v>
          </cell>
          <cell r="CE44">
            <v>639.54</v>
          </cell>
          <cell r="CF44">
            <v>1263</v>
          </cell>
          <cell r="CG44">
            <v>2849.8584999999998</v>
          </cell>
          <cell r="CH44">
            <v>7335</v>
          </cell>
          <cell r="CI44">
            <v>13113.41</v>
          </cell>
          <cell r="CJ44">
            <v>2</v>
          </cell>
          <cell r="CK44">
            <v>5.04</v>
          </cell>
          <cell r="CL44">
            <v>7</v>
          </cell>
          <cell r="CM44">
            <v>8.76</v>
          </cell>
          <cell r="CN44">
            <v>0</v>
          </cell>
          <cell r="CO44">
            <v>0</v>
          </cell>
          <cell r="CP44">
            <v>1</v>
          </cell>
          <cell r="CQ44">
            <v>2.54</v>
          </cell>
          <cell r="CR44">
            <v>0</v>
          </cell>
          <cell r="CS44">
            <v>0</v>
          </cell>
          <cell r="CT44">
            <v>1</v>
          </cell>
          <cell r="CU44">
            <v>0.28000000000000003</v>
          </cell>
          <cell r="CV44">
            <v>4</v>
          </cell>
          <cell r="CW44">
            <v>7.3989000000000003</v>
          </cell>
          <cell r="CX44">
            <v>18</v>
          </cell>
          <cell r="CY44">
            <v>21.89</v>
          </cell>
          <cell r="CZ44">
            <v>1384</v>
          </cell>
          <cell r="DA44">
            <v>3040.8838000000001</v>
          </cell>
          <cell r="DB44">
            <v>7864</v>
          </cell>
          <cell r="DC44">
            <v>13786.420000000002</v>
          </cell>
        </row>
        <row r="45">
          <cell r="B45" t="str">
            <v>HDFC Bank Ltd</v>
          </cell>
          <cell r="C45">
            <v>18</v>
          </cell>
          <cell r="D45">
            <v>64</v>
          </cell>
          <cell r="E45">
            <v>35</v>
          </cell>
          <cell r="F45">
            <v>147</v>
          </cell>
          <cell r="G45">
            <v>264</v>
          </cell>
          <cell r="H45">
            <v>91646.102223099995</v>
          </cell>
          <cell r="I45">
            <v>199593.7111856</v>
          </cell>
          <cell r="J45">
            <v>294371.1885084</v>
          </cell>
          <cell r="K45">
            <v>4677135.6302934</v>
          </cell>
          <cell r="L45">
            <v>5262746.6322105005</v>
          </cell>
          <cell r="M45">
            <v>72662.065987103604</v>
          </cell>
          <cell r="N45">
            <v>281730.017719</v>
          </cell>
          <cell r="O45">
            <v>537000.80471259996</v>
          </cell>
          <cell r="P45">
            <v>2892816.82433538</v>
          </cell>
          <cell r="Q45">
            <v>3784209.7127540838</v>
          </cell>
          <cell r="R45">
            <v>79.285495208751669</v>
          </cell>
          <cell r="S45">
            <v>141.15175074680701</v>
          </cell>
          <cell r="T45">
            <v>182.42301749489198</v>
          </cell>
          <cell r="U45">
            <v>61.850180388160169</v>
          </cell>
          <cell r="V45">
            <v>71.905603237536255</v>
          </cell>
          <cell r="AN45">
            <v>1355</v>
          </cell>
          <cell r="AO45">
            <v>3336.48</v>
          </cell>
          <cell r="AP45">
            <v>108788</v>
          </cell>
          <cell r="AQ45">
            <v>104671.55</v>
          </cell>
          <cell r="AR45">
            <v>335037</v>
          </cell>
          <cell r="AS45">
            <v>257166.91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D45">
            <v>37449</v>
          </cell>
          <cell r="BE45">
            <v>71998.960000000006</v>
          </cell>
          <cell r="BH45">
            <v>0</v>
          </cell>
          <cell r="BI45">
            <v>0</v>
          </cell>
          <cell r="BS45">
            <v>71507.192999999999</v>
          </cell>
          <cell r="BT45">
            <v>19589</v>
          </cell>
          <cell r="BU45">
            <v>56849.937294700001</v>
          </cell>
          <cell r="BX45">
            <v>75895</v>
          </cell>
          <cell r="BY45">
            <v>224991.31265440001</v>
          </cell>
          <cell r="CB45">
            <v>748</v>
          </cell>
          <cell r="CC45">
            <v>843.05</v>
          </cell>
          <cell r="CD45">
            <v>3573</v>
          </cell>
          <cell r="CE45">
            <v>4741.59</v>
          </cell>
          <cell r="CF45">
            <v>12557</v>
          </cell>
          <cell r="CG45">
            <v>7763.45</v>
          </cell>
          <cell r="CH45">
            <v>51058</v>
          </cell>
          <cell r="CI45">
            <v>32101.27</v>
          </cell>
          <cell r="CJ45">
            <v>8</v>
          </cell>
          <cell r="CK45">
            <v>21.82</v>
          </cell>
          <cell r="CL45">
            <v>53</v>
          </cell>
          <cell r="CM45">
            <v>89.62</v>
          </cell>
          <cell r="CN45">
            <v>13</v>
          </cell>
          <cell r="CO45">
            <v>3.02</v>
          </cell>
          <cell r="CP45">
            <v>60</v>
          </cell>
          <cell r="CQ45">
            <v>13.54</v>
          </cell>
          <cell r="CR45">
            <v>4</v>
          </cell>
          <cell r="CS45">
            <v>1.68</v>
          </cell>
          <cell r="CT45">
            <v>25</v>
          </cell>
          <cell r="CU45">
            <v>51.15</v>
          </cell>
          <cell r="CV45">
            <v>52</v>
          </cell>
          <cell r="CW45">
            <v>93.74</v>
          </cell>
          <cell r="CX45">
            <v>238</v>
          </cell>
          <cell r="CY45">
            <v>388.07</v>
          </cell>
          <cell r="CZ45">
            <v>13382</v>
          </cell>
          <cell r="DA45">
            <v>8726.76</v>
          </cell>
          <cell r="DB45">
            <v>55007</v>
          </cell>
          <cell r="DC45">
            <v>37385.240000000005</v>
          </cell>
        </row>
        <row r="46">
          <cell r="B46" t="str">
            <v xml:space="preserve">Axis Bank Ltd </v>
          </cell>
          <cell r="C46">
            <v>8</v>
          </cell>
          <cell r="D46">
            <v>58</v>
          </cell>
          <cell r="E46">
            <v>53</v>
          </cell>
          <cell r="F46">
            <v>95</v>
          </cell>
          <cell r="G46">
            <v>214</v>
          </cell>
          <cell r="H46">
            <v>58429.112936600002</v>
          </cell>
          <cell r="I46">
            <v>255918.05664170001</v>
          </cell>
          <cell r="J46">
            <v>527116.98963760003</v>
          </cell>
          <cell r="K46">
            <v>1607396.4073951</v>
          </cell>
          <cell r="L46">
            <v>2448860.5666110003</v>
          </cell>
          <cell r="M46">
            <v>9577.0280609000001</v>
          </cell>
          <cell r="N46">
            <v>82809.503676199995</v>
          </cell>
          <cell r="O46">
            <v>406771.7879162</v>
          </cell>
          <cell r="P46">
            <v>2210393.6850310001</v>
          </cell>
          <cell r="Q46">
            <v>2709552.0046843002</v>
          </cell>
          <cell r="R46">
            <v>16.390849663064024</v>
          </cell>
          <cell r="S46">
            <v>32.357819828296854</v>
          </cell>
          <cell r="T46">
            <v>77.169166601110888</v>
          </cell>
          <cell r="U46">
            <v>137.51391224104449</v>
          </cell>
          <cell r="V46">
            <v>110.6454177762384</v>
          </cell>
          <cell r="AN46">
            <v>10095</v>
          </cell>
          <cell r="AO46">
            <v>5302</v>
          </cell>
          <cell r="AP46">
            <v>18282</v>
          </cell>
          <cell r="AQ46">
            <v>23361</v>
          </cell>
          <cell r="AR46">
            <v>86176</v>
          </cell>
          <cell r="AS46">
            <v>53220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D46">
            <v>22035</v>
          </cell>
          <cell r="BE46">
            <v>50123</v>
          </cell>
          <cell r="BH46">
            <v>0</v>
          </cell>
          <cell r="BI46">
            <v>0</v>
          </cell>
          <cell r="BS46">
            <v>90259.611999999994</v>
          </cell>
          <cell r="BT46">
            <v>923</v>
          </cell>
          <cell r="BU46">
            <v>7000.96738</v>
          </cell>
          <cell r="BX46">
            <v>9297</v>
          </cell>
          <cell r="BY46">
            <v>69103.7017013</v>
          </cell>
          <cell r="CB46">
            <v>342</v>
          </cell>
          <cell r="CC46">
            <v>1570</v>
          </cell>
          <cell r="CD46">
            <v>1010</v>
          </cell>
          <cell r="CE46">
            <v>5747</v>
          </cell>
          <cell r="CF46">
            <v>3086</v>
          </cell>
          <cell r="CG46">
            <v>7138</v>
          </cell>
          <cell r="CH46">
            <v>6203</v>
          </cell>
          <cell r="CI46">
            <v>14192</v>
          </cell>
          <cell r="CJ46">
            <v>23</v>
          </cell>
          <cell r="CK46">
            <v>98</v>
          </cell>
          <cell r="CL46">
            <v>39</v>
          </cell>
          <cell r="CM46">
            <v>290</v>
          </cell>
          <cell r="CN46">
            <v>2</v>
          </cell>
          <cell r="CO46">
            <v>8</v>
          </cell>
          <cell r="CP46">
            <v>3</v>
          </cell>
          <cell r="CQ46">
            <v>6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3453</v>
          </cell>
          <cell r="DA46">
            <v>8814</v>
          </cell>
          <cell r="DB46">
            <v>7255</v>
          </cell>
          <cell r="DC46">
            <v>20235</v>
          </cell>
        </row>
        <row r="47">
          <cell r="B47" t="str">
            <v>ICICI Bank Ltd</v>
          </cell>
          <cell r="C47">
            <v>40</v>
          </cell>
          <cell r="D47">
            <v>69</v>
          </cell>
          <cell r="E47">
            <v>45</v>
          </cell>
          <cell r="F47">
            <v>132</v>
          </cell>
          <cell r="G47">
            <v>286</v>
          </cell>
          <cell r="H47">
            <v>181031.264991092</v>
          </cell>
          <cell r="I47">
            <v>80581.654161122293</v>
          </cell>
          <cell r="J47">
            <v>464237.902995385</v>
          </cell>
          <cell r="K47">
            <v>3559386.8130725999</v>
          </cell>
          <cell r="L47">
            <v>4285237.6352201989</v>
          </cell>
          <cell r="M47">
            <v>114578.41248472199</v>
          </cell>
          <cell r="N47">
            <v>102939.330076686</v>
          </cell>
          <cell r="O47">
            <v>289331.31290509098</v>
          </cell>
          <cell r="P47">
            <v>2140505.6786818998</v>
          </cell>
          <cell r="Q47">
            <v>2647354.734148399</v>
          </cell>
          <cell r="R47">
            <v>63.29205758483765</v>
          </cell>
          <cell r="S47">
            <v>127.74536729025164</v>
          </cell>
          <cell r="T47">
            <v>62.323931552820063</v>
          </cell>
          <cell r="U47">
            <v>60.136922203016553</v>
          </cell>
          <cell r="V47">
            <v>61.778481370318758</v>
          </cell>
          <cell r="AN47">
            <v>10873</v>
          </cell>
          <cell r="AO47">
            <v>20122</v>
          </cell>
          <cell r="AP47">
            <v>49028</v>
          </cell>
          <cell r="AQ47">
            <v>120633.23</v>
          </cell>
          <cell r="AR47">
            <v>124926</v>
          </cell>
          <cell r="AS47">
            <v>1160301.25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16</v>
          </cell>
          <cell r="AY47">
            <v>4506.1899999999996</v>
          </cell>
          <cell r="AZ47">
            <v>8</v>
          </cell>
          <cell r="BA47">
            <v>2241.79</v>
          </cell>
          <cell r="BD47">
            <v>18220</v>
          </cell>
          <cell r="BE47">
            <v>94958.349900000001</v>
          </cell>
          <cell r="BH47">
            <v>0</v>
          </cell>
          <cell r="BI47">
            <v>0</v>
          </cell>
          <cell r="BS47">
            <v>74747.357000000004</v>
          </cell>
          <cell r="BT47">
            <v>13167</v>
          </cell>
          <cell r="BU47">
            <v>23303.816492099999</v>
          </cell>
          <cell r="BX47">
            <v>68058</v>
          </cell>
          <cell r="BY47">
            <v>167126.2963329</v>
          </cell>
          <cell r="CB47">
            <v>590</v>
          </cell>
          <cell r="CC47">
            <v>5005.0600000000004</v>
          </cell>
          <cell r="CD47">
            <v>5554</v>
          </cell>
          <cell r="CE47">
            <v>62531.5</v>
          </cell>
          <cell r="CF47">
            <v>3888</v>
          </cell>
          <cell r="CG47">
            <v>10755.17</v>
          </cell>
          <cell r="CH47">
            <v>17382</v>
          </cell>
          <cell r="CI47">
            <v>75853.850000000006</v>
          </cell>
          <cell r="CJ47">
            <v>22</v>
          </cell>
          <cell r="CK47">
            <v>241</v>
          </cell>
          <cell r="CL47">
            <v>253</v>
          </cell>
          <cell r="CM47">
            <v>4222.62</v>
          </cell>
          <cell r="CN47">
            <v>19</v>
          </cell>
          <cell r="CO47">
            <v>24</v>
          </cell>
          <cell r="CP47">
            <v>146</v>
          </cell>
          <cell r="CQ47">
            <v>625</v>
          </cell>
          <cell r="CR47">
            <v>19</v>
          </cell>
          <cell r="CS47">
            <v>4</v>
          </cell>
          <cell r="CT47">
            <v>70</v>
          </cell>
          <cell r="CU47">
            <v>211</v>
          </cell>
          <cell r="CV47">
            <v>10</v>
          </cell>
          <cell r="CW47">
            <v>1038</v>
          </cell>
          <cell r="CX47">
            <v>223</v>
          </cell>
          <cell r="CY47">
            <v>6838.58</v>
          </cell>
          <cell r="CZ47">
            <v>4548</v>
          </cell>
          <cell r="DA47">
            <v>17067.23</v>
          </cell>
          <cell r="DB47">
            <v>23628</v>
          </cell>
          <cell r="DC47">
            <v>150282.54999999999</v>
          </cell>
        </row>
        <row r="48">
          <cell r="B48" t="str">
            <v>YES BANK Ltd.</v>
          </cell>
          <cell r="C48">
            <v>13</v>
          </cell>
          <cell r="D48">
            <v>14</v>
          </cell>
          <cell r="E48">
            <v>11</v>
          </cell>
          <cell r="F48">
            <v>29</v>
          </cell>
          <cell r="G48">
            <v>67</v>
          </cell>
          <cell r="H48">
            <v>36869.209199999998</v>
          </cell>
          <cell r="I48">
            <v>1617.7556999999999</v>
          </cell>
          <cell r="J48">
            <v>34004.631000000001</v>
          </cell>
          <cell r="K48">
            <v>1045223.3072</v>
          </cell>
          <cell r="L48">
            <v>1117714.9031</v>
          </cell>
          <cell r="M48">
            <v>16919.119568810002</v>
          </cell>
          <cell r="N48">
            <v>28713.195222170001</v>
          </cell>
          <cell r="O48">
            <v>44750.007236229998</v>
          </cell>
          <cell r="P48">
            <v>921852.69</v>
          </cell>
          <cell r="Q48">
            <v>1012235.01202721</v>
          </cell>
          <cell r="R48">
            <v>45.889564587704804</v>
          </cell>
          <cell r="S48">
            <v>1774.8783219969494</v>
          </cell>
          <cell r="T48">
            <v>131.59974368264722</v>
          </cell>
          <cell r="U48">
            <v>88.196721566562474</v>
          </cell>
          <cell r="V48">
            <v>90.562898393835496</v>
          </cell>
          <cell r="AN48">
            <v>4</v>
          </cell>
          <cell r="AO48">
            <v>15</v>
          </cell>
          <cell r="AP48">
            <v>7</v>
          </cell>
          <cell r="AQ48">
            <v>203</v>
          </cell>
          <cell r="AR48">
            <v>19</v>
          </cell>
          <cell r="AS48">
            <v>19465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D48">
            <v>18190</v>
          </cell>
          <cell r="BE48">
            <v>26713</v>
          </cell>
          <cell r="BH48">
            <v>0</v>
          </cell>
          <cell r="BI48">
            <v>0</v>
          </cell>
          <cell r="BS48">
            <v>2133.6673463203501</v>
          </cell>
          <cell r="BT48">
            <v>15448</v>
          </cell>
          <cell r="BU48">
            <v>4089.5112999998801</v>
          </cell>
          <cell r="BX48">
            <v>35610</v>
          </cell>
          <cell r="BY48">
            <v>9168.8802156999409</v>
          </cell>
          <cell r="CB48">
            <v>11</v>
          </cell>
          <cell r="CC48">
            <v>269</v>
          </cell>
          <cell r="CD48">
            <v>53</v>
          </cell>
          <cell r="CE48">
            <v>906</v>
          </cell>
          <cell r="CF48">
            <v>20</v>
          </cell>
          <cell r="CG48">
            <v>385</v>
          </cell>
          <cell r="CH48">
            <v>156</v>
          </cell>
          <cell r="CI48">
            <v>13724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1</v>
          </cell>
          <cell r="CQ48">
            <v>6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1</v>
          </cell>
          <cell r="CW48">
            <v>55</v>
          </cell>
          <cell r="CX48">
            <v>29</v>
          </cell>
          <cell r="CY48">
            <v>2248</v>
          </cell>
          <cell r="CZ48">
            <v>32</v>
          </cell>
          <cell r="DA48">
            <v>709</v>
          </cell>
          <cell r="DB48">
            <v>239</v>
          </cell>
          <cell r="DC48">
            <v>16884</v>
          </cell>
        </row>
        <row r="49">
          <cell r="C49">
            <v>301</v>
          </cell>
          <cell r="D49">
            <v>477</v>
          </cell>
          <cell r="E49">
            <v>386</v>
          </cell>
          <cell r="F49">
            <v>695</v>
          </cell>
          <cell r="G49">
            <v>1859</v>
          </cell>
          <cell r="H49">
            <v>865858.25482369214</v>
          </cell>
          <cell r="I49">
            <v>1401949.5196531583</v>
          </cell>
          <cell r="J49">
            <v>2963325.7908476209</v>
          </cell>
          <cell r="K49">
            <v>15921871.871023256</v>
          </cell>
          <cell r="L49">
            <v>21153005.43634773</v>
          </cell>
          <cell r="M49">
            <v>462886.71089807514</v>
          </cell>
          <cell r="N49">
            <v>1047234.0101802561</v>
          </cell>
          <cell r="O49">
            <v>2333521.3540751934</v>
          </cell>
          <cell r="P49">
            <v>12204116.870224884</v>
          </cell>
          <cell r="Q49">
            <v>16047758.94537841</v>
          </cell>
          <cell r="R49">
            <v>53.459871557421266</v>
          </cell>
          <cell r="S49">
            <v>74.698410713057726</v>
          </cell>
          <cell r="T49">
            <v>78.746702818920227</v>
          </cell>
          <cell r="U49">
            <v>76.650013070608622</v>
          </cell>
          <cell r="V49">
            <v>75.865148305607448</v>
          </cell>
          <cell r="AN49">
            <v>58804</v>
          </cell>
          <cell r="AO49">
            <v>51042.92</v>
          </cell>
          <cell r="AP49">
            <v>270273</v>
          </cell>
          <cell r="AQ49">
            <v>320490.03999999998</v>
          </cell>
          <cell r="AR49">
            <v>773788</v>
          </cell>
          <cell r="AS49">
            <v>1686617.52</v>
          </cell>
          <cell r="AT49">
            <v>4</v>
          </cell>
          <cell r="AU49">
            <v>24</v>
          </cell>
          <cell r="AV49">
            <v>11</v>
          </cell>
          <cell r="AW49">
            <v>100</v>
          </cell>
          <cell r="AX49">
            <v>34</v>
          </cell>
          <cell r="AY49">
            <v>5166.1899999999996</v>
          </cell>
          <cell r="AZ49">
            <v>57</v>
          </cell>
          <cell r="BA49">
            <v>17759.79</v>
          </cell>
          <cell r="BD49">
            <v>393532</v>
          </cell>
          <cell r="BE49">
            <v>541234.4399</v>
          </cell>
          <cell r="BH49">
            <v>67</v>
          </cell>
          <cell r="BI49">
            <v>11.15</v>
          </cell>
          <cell r="BS49">
            <v>511213.57503896096</v>
          </cell>
          <cell r="BT49">
            <v>87585</v>
          </cell>
          <cell r="BU49">
            <v>136881.25363259987</v>
          </cell>
          <cell r="BX49">
            <v>269883</v>
          </cell>
          <cell r="BY49">
            <v>612799.65359369991</v>
          </cell>
          <cell r="CB49">
            <v>6121</v>
          </cell>
          <cell r="CC49">
            <v>26233.76874</v>
          </cell>
          <cell r="CD49">
            <v>21268</v>
          </cell>
          <cell r="CE49">
            <v>116279.03200000001</v>
          </cell>
          <cell r="CF49">
            <v>38360</v>
          </cell>
          <cell r="CG49">
            <v>61709.347109999995</v>
          </cell>
          <cell r="CH49">
            <v>124866</v>
          </cell>
          <cell r="CI49">
            <v>251484.46599999999</v>
          </cell>
          <cell r="CJ49">
            <v>79</v>
          </cell>
          <cell r="CK49">
            <v>525.16499999999996</v>
          </cell>
          <cell r="CL49">
            <v>543</v>
          </cell>
          <cell r="CM49">
            <v>11968.017</v>
          </cell>
          <cell r="CN49">
            <v>60</v>
          </cell>
          <cell r="CO49">
            <v>67.22</v>
          </cell>
          <cell r="CP49">
            <v>266</v>
          </cell>
          <cell r="CQ49">
            <v>928.52114000000006</v>
          </cell>
          <cell r="CR49">
            <v>58</v>
          </cell>
          <cell r="CS49">
            <v>36.76</v>
          </cell>
          <cell r="CT49">
            <v>150</v>
          </cell>
          <cell r="CU49">
            <v>306.17745339999999</v>
          </cell>
          <cell r="CV49">
            <v>331</v>
          </cell>
          <cell r="CW49">
            <v>2199.5601699999997</v>
          </cell>
          <cell r="CX49">
            <v>1442</v>
          </cell>
          <cell r="CY49">
            <v>32279.93</v>
          </cell>
          <cell r="CZ49">
            <v>45009</v>
          </cell>
          <cell r="DA49">
            <v>90771.821019999988</v>
          </cell>
          <cell r="DB49">
            <v>148535</v>
          </cell>
          <cell r="DC49">
            <v>413246.14359340002</v>
          </cell>
        </row>
        <row r="51">
          <cell r="B51" t="str">
            <v xml:space="preserve">Kavery Grameena Bank </v>
          </cell>
          <cell r="C51">
            <v>367</v>
          </cell>
          <cell r="D51">
            <v>63</v>
          </cell>
          <cell r="E51">
            <v>44</v>
          </cell>
          <cell r="F51">
            <v>30</v>
          </cell>
          <cell r="G51">
            <v>504</v>
          </cell>
          <cell r="H51">
            <v>381564</v>
          </cell>
          <cell r="I51">
            <v>144471</v>
          </cell>
          <cell r="J51">
            <v>137435</v>
          </cell>
          <cell r="K51">
            <v>211124</v>
          </cell>
          <cell r="L51">
            <v>874594</v>
          </cell>
          <cell r="M51">
            <v>403557</v>
          </cell>
          <cell r="N51">
            <v>104640</v>
          </cell>
          <cell r="O51">
            <v>43989</v>
          </cell>
          <cell r="P51">
            <v>44506</v>
          </cell>
          <cell r="Q51">
            <v>596692</v>
          </cell>
          <cell r="R51">
            <v>105.76390854483127</v>
          </cell>
          <cell r="S51">
            <v>72.429760990094891</v>
          </cell>
          <cell r="T51">
            <v>32.007130643576964</v>
          </cell>
          <cell r="U51">
            <v>21.080502453534418</v>
          </cell>
          <cell r="V51">
            <v>68.225027841489876</v>
          </cell>
          <cell r="AN51">
            <v>93187</v>
          </cell>
          <cell r="AO51">
            <v>99708</v>
          </cell>
          <cell r="AP51">
            <v>5149</v>
          </cell>
          <cell r="AQ51">
            <v>4978</v>
          </cell>
          <cell r="AR51">
            <v>121328</v>
          </cell>
          <cell r="AS51">
            <v>120918</v>
          </cell>
          <cell r="AT51">
            <v>22</v>
          </cell>
          <cell r="AU51">
            <v>28</v>
          </cell>
          <cell r="AV51">
            <v>42</v>
          </cell>
          <cell r="AW51">
            <v>108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D51">
            <v>256433</v>
          </cell>
          <cell r="BE51">
            <v>246494</v>
          </cell>
          <cell r="BH51">
            <v>0</v>
          </cell>
          <cell r="BI51">
            <v>0</v>
          </cell>
          <cell r="BS51">
            <v>215976.68</v>
          </cell>
          <cell r="BT51">
            <v>208178</v>
          </cell>
          <cell r="BU51">
            <v>97159</v>
          </cell>
          <cell r="BX51">
            <v>256433</v>
          </cell>
          <cell r="BY51">
            <v>246494</v>
          </cell>
          <cell r="CB51">
            <v>280</v>
          </cell>
          <cell r="CC51">
            <v>832</v>
          </cell>
          <cell r="CD51">
            <v>4172</v>
          </cell>
          <cell r="CE51">
            <v>8392</v>
          </cell>
          <cell r="CF51">
            <v>512</v>
          </cell>
          <cell r="CG51">
            <v>1258</v>
          </cell>
          <cell r="CH51">
            <v>12926</v>
          </cell>
          <cell r="CI51">
            <v>22908</v>
          </cell>
          <cell r="CJ51">
            <v>0</v>
          </cell>
          <cell r="CK51">
            <v>0</v>
          </cell>
          <cell r="CL51">
            <v>52</v>
          </cell>
          <cell r="CM51">
            <v>743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71</v>
          </cell>
          <cell r="CW51">
            <v>181</v>
          </cell>
          <cell r="CX51">
            <v>203</v>
          </cell>
          <cell r="CY51">
            <v>252</v>
          </cell>
          <cell r="CZ51">
            <v>863</v>
          </cell>
          <cell r="DA51">
            <v>2271</v>
          </cell>
          <cell r="DB51">
            <v>17353</v>
          </cell>
          <cell r="DC51">
            <v>32295</v>
          </cell>
        </row>
        <row r="52">
          <cell r="B52" t="str">
            <v>Pragathi Krishna  Grameena Bank</v>
          </cell>
          <cell r="C52">
            <v>490</v>
          </cell>
          <cell r="D52">
            <v>87</v>
          </cell>
          <cell r="E52">
            <v>73</v>
          </cell>
          <cell r="F52">
            <v>0</v>
          </cell>
          <cell r="G52">
            <v>650</v>
          </cell>
          <cell r="H52">
            <v>516030</v>
          </cell>
          <cell r="I52">
            <v>346191</v>
          </cell>
          <cell r="J52">
            <v>603756</v>
          </cell>
          <cell r="K52">
            <v>0</v>
          </cell>
          <cell r="L52">
            <v>1465977</v>
          </cell>
          <cell r="M52">
            <v>785140</v>
          </cell>
          <cell r="N52">
            <v>292684</v>
          </cell>
          <cell r="O52">
            <v>241300</v>
          </cell>
          <cell r="P52">
            <v>0</v>
          </cell>
          <cell r="Q52">
            <v>1319124</v>
          </cell>
          <cell r="R52">
            <v>152.15006879444994</v>
          </cell>
          <cell r="S52">
            <v>84.544081157511314</v>
          </cell>
          <cell r="T52">
            <v>39.966476523628749</v>
          </cell>
          <cell r="V52">
            <v>89.982584992806849</v>
          </cell>
          <cell r="AN52">
            <v>77102</v>
          </cell>
          <cell r="AO52">
            <v>59389</v>
          </cell>
          <cell r="AP52">
            <v>83040</v>
          </cell>
          <cell r="AQ52">
            <v>61816</v>
          </cell>
          <cell r="AR52">
            <v>277508</v>
          </cell>
          <cell r="AS52">
            <v>247082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D52">
            <v>587333</v>
          </cell>
          <cell r="BE52">
            <v>493698</v>
          </cell>
          <cell r="BH52">
            <v>0</v>
          </cell>
          <cell r="BI52">
            <v>0</v>
          </cell>
          <cell r="BS52">
            <v>599497.51</v>
          </cell>
          <cell r="BT52">
            <v>103899</v>
          </cell>
          <cell r="BU52">
            <v>107360</v>
          </cell>
          <cell r="BX52">
            <v>202404</v>
          </cell>
          <cell r="BY52">
            <v>223931</v>
          </cell>
          <cell r="CB52">
            <v>277</v>
          </cell>
          <cell r="CC52">
            <v>293</v>
          </cell>
          <cell r="CD52">
            <v>931</v>
          </cell>
          <cell r="CE52">
            <v>1844</v>
          </cell>
          <cell r="CF52">
            <v>10538</v>
          </cell>
          <cell r="CG52">
            <v>8675</v>
          </cell>
          <cell r="CH52">
            <v>32980</v>
          </cell>
          <cell r="CI52">
            <v>33605</v>
          </cell>
          <cell r="CJ52">
            <v>2</v>
          </cell>
          <cell r="CK52">
            <v>3</v>
          </cell>
          <cell r="CL52">
            <v>8</v>
          </cell>
          <cell r="CM52">
            <v>37</v>
          </cell>
          <cell r="CN52">
            <v>27</v>
          </cell>
          <cell r="CO52">
            <v>18</v>
          </cell>
          <cell r="CP52">
            <v>79</v>
          </cell>
          <cell r="CQ52">
            <v>89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80</v>
          </cell>
          <cell r="CW52">
            <v>129</v>
          </cell>
          <cell r="CX52">
            <v>210</v>
          </cell>
          <cell r="CY52">
            <v>507</v>
          </cell>
          <cell r="CZ52">
            <v>10924</v>
          </cell>
          <cell r="DA52">
            <v>9118</v>
          </cell>
          <cell r="DB52">
            <v>34208</v>
          </cell>
          <cell r="DC52">
            <v>36082</v>
          </cell>
        </row>
        <row r="53">
          <cell r="B53" t="str">
            <v>Karnataka Vikas Grameena Bank</v>
          </cell>
          <cell r="C53">
            <v>416</v>
          </cell>
          <cell r="D53">
            <v>140</v>
          </cell>
          <cell r="E53">
            <v>66</v>
          </cell>
          <cell r="F53">
            <v>0</v>
          </cell>
          <cell r="G53">
            <v>622</v>
          </cell>
          <cell r="H53">
            <v>445217</v>
          </cell>
          <cell r="I53">
            <v>318601</v>
          </cell>
          <cell r="J53">
            <v>413715</v>
          </cell>
          <cell r="K53">
            <v>0</v>
          </cell>
          <cell r="L53">
            <v>1177533</v>
          </cell>
          <cell r="M53">
            <v>624552</v>
          </cell>
          <cell r="N53">
            <v>267690</v>
          </cell>
          <cell r="O53">
            <v>115665</v>
          </cell>
          <cell r="P53">
            <v>0</v>
          </cell>
          <cell r="Q53">
            <v>1007907</v>
          </cell>
          <cell r="R53">
            <v>140.2803576682831</v>
          </cell>
          <cell r="S53">
            <v>84.020451913208063</v>
          </cell>
          <cell r="T53">
            <v>27.957652006816286</v>
          </cell>
          <cell r="V53">
            <v>85.594798617108822</v>
          </cell>
          <cell r="AN53">
            <v>156871</v>
          </cell>
          <cell r="AO53">
            <v>116279.4</v>
          </cell>
          <cell r="AP53">
            <v>11819</v>
          </cell>
          <cell r="AQ53">
            <v>15764.82</v>
          </cell>
          <cell r="AR53">
            <v>154816</v>
          </cell>
          <cell r="AS53">
            <v>138870.39999999999</v>
          </cell>
          <cell r="AT53">
            <v>169</v>
          </cell>
          <cell r="AU53">
            <v>429.72</v>
          </cell>
          <cell r="AV53">
            <v>1167</v>
          </cell>
          <cell r="AW53">
            <v>1976.85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D53">
            <v>306178</v>
          </cell>
          <cell r="BE53">
            <v>249609.11</v>
          </cell>
          <cell r="BH53">
            <v>75</v>
          </cell>
          <cell r="BI53">
            <v>9.1</v>
          </cell>
          <cell r="BS53">
            <v>303148.087</v>
          </cell>
          <cell r="BT53">
            <v>133249</v>
          </cell>
          <cell r="BU53">
            <v>205778.97</v>
          </cell>
          <cell r="BX53">
            <v>288426</v>
          </cell>
          <cell r="BY53">
            <v>441741.16</v>
          </cell>
          <cell r="CB53">
            <v>576</v>
          </cell>
          <cell r="CC53">
            <v>1127</v>
          </cell>
          <cell r="CD53">
            <v>5438</v>
          </cell>
          <cell r="CE53">
            <v>8523.07</v>
          </cell>
          <cell r="CF53">
            <v>10123</v>
          </cell>
          <cell r="CG53">
            <v>8577.6299999999992</v>
          </cell>
          <cell r="CH53">
            <v>76512</v>
          </cell>
          <cell r="CI53">
            <v>63847.17</v>
          </cell>
          <cell r="CJ53">
            <v>148</v>
          </cell>
          <cell r="CK53">
            <v>125.07</v>
          </cell>
          <cell r="CL53">
            <v>7921</v>
          </cell>
          <cell r="CM53">
            <v>7154.13</v>
          </cell>
          <cell r="CN53">
            <v>91</v>
          </cell>
          <cell r="CO53">
            <v>77.150000000000006</v>
          </cell>
          <cell r="CP53">
            <v>7958</v>
          </cell>
          <cell r="CQ53">
            <v>5475.04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386</v>
          </cell>
          <cell r="CW53">
            <v>326.72000000000003</v>
          </cell>
          <cell r="CX53">
            <v>821</v>
          </cell>
          <cell r="CY53">
            <v>718.23</v>
          </cell>
          <cell r="CZ53">
            <v>11324</v>
          </cell>
          <cell r="DA53">
            <v>10233.569999999998</v>
          </cell>
          <cell r="DB53">
            <v>98650</v>
          </cell>
          <cell r="DC53">
            <v>85717.639999999985</v>
          </cell>
        </row>
        <row r="54">
          <cell r="C54">
            <v>1273</v>
          </cell>
          <cell r="D54">
            <v>290</v>
          </cell>
          <cell r="E54">
            <v>183</v>
          </cell>
          <cell r="F54">
            <v>30</v>
          </cell>
          <cell r="G54">
            <v>1776</v>
          </cell>
          <cell r="H54">
            <v>1342811</v>
          </cell>
          <cell r="I54">
            <v>809263</v>
          </cell>
          <cell r="J54">
            <v>1154906</v>
          </cell>
          <cell r="K54">
            <v>211124</v>
          </cell>
          <cell r="L54">
            <v>3518104</v>
          </cell>
          <cell r="M54">
            <v>1813249</v>
          </cell>
          <cell r="N54">
            <v>665014</v>
          </cell>
          <cell r="O54">
            <v>400954</v>
          </cell>
          <cell r="P54">
            <v>44506</v>
          </cell>
          <cell r="Q54">
            <v>2923723</v>
          </cell>
          <cell r="R54">
            <v>135.03382084299281</v>
          </cell>
          <cell r="S54">
            <v>82.175263171552388</v>
          </cell>
          <cell r="T54">
            <v>34.717457524681663</v>
          </cell>
          <cell r="U54">
            <v>21.080502453534418</v>
          </cell>
          <cell r="V54">
            <v>83.105075915891064</v>
          </cell>
          <cell r="AN54">
            <v>327160</v>
          </cell>
          <cell r="AO54">
            <v>275376.40000000002</v>
          </cell>
          <cell r="AP54">
            <v>100008</v>
          </cell>
          <cell r="AQ54">
            <v>82558.820000000007</v>
          </cell>
          <cell r="AR54">
            <v>553652</v>
          </cell>
          <cell r="AS54">
            <v>506870.4</v>
          </cell>
          <cell r="AT54">
            <v>191</v>
          </cell>
          <cell r="AU54">
            <v>457.72</v>
          </cell>
          <cell r="AV54">
            <v>1209</v>
          </cell>
          <cell r="AW54">
            <v>2084.85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D54">
            <v>1149944</v>
          </cell>
          <cell r="BE54">
            <v>989801.11</v>
          </cell>
          <cell r="BH54">
            <v>75</v>
          </cell>
          <cell r="BI54">
            <v>9.1</v>
          </cell>
          <cell r="BS54">
            <v>1118622.277</v>
          </cell>
          <cell r="BT54">
            <v>445326</v>
          </cell>
          <cell r="BU54">
            <v>410297.97</v>
          </cell>
          <cell r="BX54">
            <v>747263</v>
          </cell>
          <cell r="BY54">
            <v>912166.15999999992</v>
          </cell>
          <cell r="CB54">
            <v>1133</v>
          </cell>
          <cell r="CC54">
            <v>2252</v>
          </cell>
          <cell r="CD54">
            <v>10541</v>
          </cell>
          <cell r="CE54">
            <v>18759.07</v>
          </cell>
          <cell r="CF54">
            <v>21173</v>
          </cell>
          <cell r="CG54">
            <v>18510.629999999997</v>
          </cell>
          <cell r="CH54">
            <v>122418</v>
          </cell>
          <cell r="CI54">
            <v>120360.17</v>
          </cell>
          <cell r="CJ54">
            <v>150</v>
          </cell>
          <cell r="CK54">
            <v>128.07</v>
          </cell>
          <cell r="CL54">
            <v>7981</v>
          </cell>
          <cell r="CM54">
            <v>7934.13</v>
          </cell>
          <cell r="CN54">
            <v>118</v>
          </cell>
          <cell r="CO54">
            <v>95.15</v>
          </cell>
          <cell r="CP54">
            <v>8037</v>
          </cell>
          <cell r="CQ54">
            <v>5564.04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537</v>
          </cell>
          <cell r="CW54">
            <v>636.72</v>
          </cell>
          <cell r="CX54">
            <v>1234</v>
          </cell>
          <cell r="CY54">
            <v>1477.23</v>
          </cell>
          <cell r="CZ54">
            <v>23111</v>
          </cell>
          <cell r="DA54">
            <v>21622.57</v>
          </cell>
          <cell r="DB54">
            <v>150211</v>
          </cell>
          <cell r="DC54">
            <v>154094.63999999998</v>
          </cell>
        </row>
        <row r="56">
          <cell r="C56">
            <v>3574</v>
          </cell>
          <cell r="D56">
            <v>2270</v>
          </cell>
          <cell r="E56">
            <v>1925</v>
          </cell>
          <cell r="F56">
            <v>2110</v>
          </cell>
          <cell r="G56">
            <v>9879</v>
          </cell>
          <cell r="H56">
            <v>6167444.4340065923</v>
          </cell>
          <cell r="I56">
            <v>8859286.2937385589</v>
          </cell>
          <cell r="J56">
            <v>14663341.589499544</v>
          </cell>
          <cell r="K56">
            <v>42883129.967503615</v>
          </cell>
          <cell r="L56">
            <v>72573202.284748316</v>
          </cell>
          <cell r="M56">
            <v>6138117.8337191753</v>
          </cell>
          <cell r="N56">
            <v>6816223.4867512565</v>
          </cell>
          <cell r="O56">
            <v>8783738.7093617935</v>
          </cell>
          <cell r="P56">
            <v>32322182.143491372</v>
          </cell>
          <cell r="Q56">
            <v>54060262.173323601</v>
          </cell>
          <cell r="R56">
            <v>99.524493481842924</v>
          </cell>
          <cell r="S56">
            <v>76.938742701753867</v>
          </cell>
          <cell r="T56">
            <v>59.902708095212418</v>
          </cell>
          <cell r="U56">
            <v>75.372721552705642</v>
          </cell>
          <cell r="V56">
            <v>74.490666625420062</v>
          </cell>
          <cell r="AN56">
            <v>952789</v>
          </cell>
          <cell r="AO56">
            <v>1287366.3</v>
          </cell>
          <cell r="AP56">
            <v>857549</v>
          </cell>
          <cell r="AQ56">
            <v>1662461.3800000001</v>
          </cell>
          <cell r="AR56">
            <v>3474738</v>
          </cell>
          <cell r="AS56">
            <v>6500544.7300000004</v>
          </cell>
          <cell r="AT56">
            <v>1585</v>
          </cell>
          <cell r="AU56">
            <v>3177.12</v>
          </cell>
          <cell r="AV56">
            <v>20781</v>
          </cell>
          <cell r="AW56">
            <v>125967.38</v>
          </cell>
          <cell r="AX56">
            <v>857</v>
          </cell>
          <cell r="AY56">
            <v>58031.72</v>
          </cell>
          <cell r="AZ56">
            <v>1668</v>
          </cell>
          <cell r="BA56">
            <v>252468.64</v>
          </cell>
          <cell r="BD56">
            <v>4084721</v>
          </cell>
          <cell r="BE56">
            <v>5177877.3599000005</v>
          </cell>
          <cell r="BH56">
            <v>32613</v>
          </cell>
          <cell r="BI56">
            <v>5073.8999999999996</v>
          </cell>
          <cell r="BS56">
            <v>4554194.5756038828</v>
          </cell>
          <cell r="BT56">
            <v>1077154</v>
          </cell>
          <cell r="BU56">
            <v>1326587.3881754996</v>
          </cell>
          <cell r="BX56">
            <v>2829070</v>
          </cell>
          <cell r="BY56">
            <v>4276632.1304396</v>
          </cell>
          <cell r="CB56">
            <v>107146</v>
          </cell>
          <cell r="CC56">
            <v>195834.91873999999</v>
          </cell>
          <cell r="CD56">
            <v>283434</v>
          </cell>
          <cell r="CE56">
            <v>670085.24199999997</v>
          </cell>
          <cell r="CF56">
            <v>309147</v>
          </cell>
          <cell r="CG56">
            <v>670385.08710999996</v>
          </cell>
          <cell r="CH56">
            <v>923407</v>
          </cell>
          <cell r="CI56">
            <v>2250097.7459999998</v>
          </cell>
          <cell r="CJ56">
            <v>12239</v>
          </cell>
          <cell r="CK56">
            <v>29718.105</v>
          </cell>
          <cell r="CL56">
            <v>35107</v>
          </cell>
          <cell r="CM56">
            <v>89268.546999999991</v>
          </cell>
          <cell r="CN56">
            <v>1005</v>
          </cell>
          <cell r="CO56">
            <v>1642.88</v>
          </cell>
          <cell r="CP56">
            <v>15526</v>
          </cell>
          <cell r="CQ56">
            <v>23288.171140000002</v>
          </cell>
          <cell r="CR56">
            <v>133</v>
          </cell>
          <cell r="CS56">
            <v>1065.76</v>
          </cell>
          <cell r="CT56">
            <v>364</v>
          </cell>
          <cell r="CU56">
            <v>15733.747453400001</v>
          </cell>
          <cell r="CV56">
            <v>2613</v>
          </cell>
          <cell r="CW56">
            <v>11558.740169999999</v>
          </cell>
          <cell r="CX56">
            <v>16195</v>
          </cell>
          <cell r="CY56">
            <v>93356.719999999987</v>
          </cell>
          <cell r="CZ56">
            <v>432283</v>
          </cell>
          <cell r="DA56">
            <v>910205.49101999996</v>
          </cell>
          <cell r="DB56">
            <v>1274033</v>
          </cell>
          <cell r="DC56">
            <v>3141830.1735934005</v>
          </cell>
        </row>
        <row r="58">
          <cell r="C58">
            <v>2301</v>
          </cell>
          <cell r="D58">
            <v>1980</v>
          </cell>
          <cell r="E58">
            <v>1742</v>
          </cell>
          <cell r="F58">
            <v>2080</v>
          </cell>
          <cell r="G58">
            <v>8103</v>
          </cell>
          <cell r="H58">
            <v>4824633.4340065923</v>
          </cell>
          <cell r="I58">
            <v>8050023.2937385598</v>
          </cell>
          <cell r="J58">
            <v>13508435.589499544</v>
          </cell>
          <cell r="K58">
            <v>42672005.967503615</v>
          </cell>
          <cell r="L58">
            <v>69055098.284748316</v>
          </cell>
          <cell r="M58">
            <v>4324868.8337191753</v>
          </cell>
          <cell r="N58">
            <v>6151209.4867512565</v>
          </cell>
          <cell r="O58">
            <v>8382784.7093617935</v>
          </cell>
          <cell r="P58">
            <v>32277676.143491372</v>
          </cell>
          <cell r="Q58">
            <v>51136539.173323601</v>
          </cell>
          <cell r="R58">
            <v>89.641397483903972</v>
          </cell>
          <cell r="S58">
            <v>76.412319098949283</v>
          </cell>
          <cell r="T58">
            <v>62.055925379530606</v>
          </cell>
          <cell r="U58">
            <v>75.64133771464148</v>
          </cell>
          <cell r="V58">
            <v>74.051794065171507</v>
          </cell>
          <cell r="AN58">
            <v>625629</v>
          </cell>
          <cell r="AO58">
            <v>1011989.9</v>
          </cell>
          <cell r="AP58">
            <v>757541</v>
          </cell>
          <cell r="AQ58">
            <v>1579902.56</v>
          </cell>
          <cell r="AR58">
            <v>2921086</v>
          </cell>
          <cell r="AS58">
            <v>5993674.3300000001</v>
          </cell>
          <cell r="AT58">
            <v>1394</v>
          </cell>
          <cell r="AU58">
            <v>2719.4</v>
          </cell>
          <cell r="AV58">
            <v>19572</v>
          </cell>
          <cell r="AW58">
            <v>123882.53</v>
          </cell>
          <cell r="AX58">
            <v>857</v>
          </cell>
          <cell r="AY58">
            <v>58031.72</v>
          </cell>
          <cell r="AZ58">
            <v>1668</v>
          </cell>
          <cell r="BA58">
            <v>252468.64</v>
          </cell>
          <cell r="BD58">
            <v>2934777</v>
          </cell>
          <cell r="BE58">
            <v>4188076.2499000002</v>
          </cell>
          <cell r="BH58">
            <v>32538</v>
          </cell>
          <cell r="BI58">
            <v>5064.7999999999993</v>
          </cell>
          <cell r="BS58">
            <v>3435572.298603883</v>
          </cell>
          <cell r="BT58">
            <v>631828</v>
          </cell>
          <cell r="BU58">
            <v>916289.41817549977</v>
          </cell>
          <cell r="BX58">
            <v>2081807</v>
          </cell>
          <cell r="BY58">
            <v>3364465.9704395998</v>
          </cell>
          <cell r="CB58">
            <v>106013</v>
          </cell>
          <cell r="CC58">
            <v>193582.91873999999</v>
          </cell>
          <cell r="CD58">
            <v>272893</v>
          </cell>
          <cell r="CE58">
            <v>651326.17200000002</v>
          </cell>
          <cell r="CF58">
            <v>287974</v>
          </cell>
          <cell r="CG58">
            <v>651874.45710999996</v>
          </cell>
          <cell r="CH58">
            <v>800989</v>
          </cell>
          <cell r="CI58">
            <v>2129737.5759999999</v>
          </cell>
          <cell r="CJ58">
            <v>12089</v>
          </cell>
          <cell r="CK58">
            <v>29590.035</v>
          </cell>
          <cell r="CL58">
            <v>27126</v>
          </cell>
          <cell r="CM58">
            <v>81334.416999999987</v>
          </cell>
          <cell r="CN58">
            <v>887</v>
          </cell>
          <cell r="CO58">
            <v>1547.73</v>
          </cell>
          <cell r="CP58">
            <v>7489</v>
          </cell>
          <cell r="CQ58">
            <v>17724.131140000001</v>
          </cell>
          <cell r="CR58">
            <v>133</v>
          </cell>
          <cell r="CS58">
            <v>1065.76</v>
          </cell>
          <cell r="CT58">
            <v>364</v>
          </cell>
          <cell r="CU58">
            <v>15733.747453400001</v>
          </cell>
          <cell r="CV58">
            <v>2076</v>
          </cell>
          <cell r="CW58">
            <v>10922.02017</v>
          </cell>
          <cell r="CX58">
            <v>14961</v>
          </cell>
          <cell r="CY58">
            <v>91879.489999999991</v>
          </cell>
          <cell r="CZ58">
            <v>409172</v>
          </cell>
          <cell r="DA58">
            <v>888582.92102000001</v>
          </cell>
          <cell r="DB58">
            <v>1123822</v>
          </cell>
          <cell r="DC58">
            <v>2987735.5335934004</v>
          </cell>
        </row>
        <row r="61">
          <cell r="B61" t="str">
            <v>KSCARD Bk.Ltd</v>
          </cell>
          <cell r="C61">
            <v>177</v>
          </cell>
          <cell r="D61">
            <v>0</v>
          </cell>
          <cell r="E61">
            <v>24</v>
          </cell>
          <cell r="F61">
            <v>2</v>
          </cell>
          <cell r="G61">
            <v>203</v>
          </cell>
          <cell r="H61">
            <v>0</v>
          </cell>
          <cell r="I61">
            <v>0</v>
          </cell>
          <cell r="J61">
            <v>29362</v>
          </cell>
          <cell r="K61">
            <v>0</v>
          </cell>
          <cell r="L61">
            <v>29362</v>
          </cell>
          <cell r="M61">
            <v>0</v>
          </cell>
          <cell r="N61">
            <v>183171</v>
          </cell>
          <cell r="O61">
            <v>503</v>
          </cell>
          <cell r="P61">
            <v>0</v>
          </cell>
          <cell r="Q61">
            <v>183674</v>
          </cell>
          <cell r="T61">
            <v>1.713098562768204</v>
          </cell>
          <cell r="V61">
            <v>625.55003065186293</v>
          </cell>
          <cell r="AN61">
            <v>22208</v>
          </cell>
          <cell r="AO61">
            <v>12043</v>
          </cell>
          <cell r="AP61">
            <v>10</v>
          </cell>
          <cell r="AQ61">
            <v>14</v>
          </cell>
          <cell r="AR61">
            <v>36180</v>
          </cell>
          <cell r="AS61">
            <v>23598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D61">
            <v>248292</v>
          </cell>
          <cell r="BE61">
            <v>124777</v>
          </cell>
          <cell r="BH61">
            <v>0</v>
          </cell>
          <cell r="BI61">
            <v>0</v>
          </cell>
          <cell r="BS61">
            <v>15886.403</v>
          </cell>
          <cell r="BT61">
            <v>0</v>
          </cell>
          <cell r="BU61">
            <v>0</v>
          </cell>
          <cell r="BX61">
            <v>487</v>
          </cell>
          <cell r="BY61">
            <v>943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10893</v>
          </cell>
          <cell r="CI61">
            <v>5705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10893</v>
          </cell>
          <cell r="DC61">
            <v>5705</v>
          </cell>
        </row>
        <row r="62">
          <cell r="B62" t="str">
            <v xml:space="preserve">K.S.Coop Apex Bank ltd </v>
          </cell>
          <cell r="C62">
            <v>321</v>
          </cell>
          <cell r="D62">
            <v>170</v>
          </cell>
          <cell r="E62">
            <v>219</v>
          </cell>
          <cell r="F62">
            <v>48</v>
          </cell>
          <cell r="G62">
            <v>758</v>
          </cell>
          <cell r="H62">
            <v>887173.5</v>
          </cell>
          <cell r="I62">
            <v>603550.4</v>
          </cell>
          <cell r="J62">
            <v>310605.09999999998</v>
          </cell>
          <cell r="K62">
            <v>690595</v>
          </cell>
          <cell r="L62">
            <v>2491924</v>
          </cell>
          <cell r="M62">
            <v>1245114.1399999999</v>
          </cell>
          <cell r="N62">
            <v>860820.06</v>
          </cell>
          <cell r="O62">
            <v>20006.8</v>
          </cell>
          <cell r="P62">
            <v>1137534</v>
          </cell>
          <cell r="Q62">
            <v>3263475</v>
          </cell>
          <cell r="R62">
            <v>140.34618256744594</v>
          </cell>
          <cell r="S62">
            <v>142.6260441547218</v>
          </cell>
          <cell r="T62">
            <v>6.4412335792297037</v>
          </cell>
          <cell r="U62">
            <v>164.71796059919345</v>
          </cell>
          <cell r="V62">
            <v>130.962059838101</v>
          </cell>
          <cell r="AN62">
            <v>371389</v>
          </cell>
          <cell r="AO62">
            <v>187856</v>
          </cell>
          <cell r="AP62">
            <v>121413</v>
          </cell>
          <cell r="AQ62">
            <v>75890</v>
          </cell>
          <cell r="AR62">
            <v>334563</v>
          </cell>
          <cell r="AS62">
            <v>214338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D62">
            <v>1637745</v>
          </cell>
          <cell r="BE62">
            <v>835475</v>
          </cell>
          <cell r="BH62">
            <v>0</v>
          </cell>
          <cell r="BI62">
            <v>0</v>
          </cell>
          <cell r="BS62">
            <v>1211683.2050000001</v>
          </cell>
          <cell r="BT62">
            <v>879164</v>
          </cell>
          <cell r="BU62">
            <v>515347</v>
          </cell>
          <cell r="BX62">
            <v>2202566</v>
          </cell>
          <cell r="BY62">
            <v>1113676</v>
          </cell>
          <cell r="CB62">
            <v>26819</v>
          </cell>
          <cell r="CC62">
            <v>16347</v>
          </cell>
          <cell r="CD62">
            <v>53866</v>
          </cell>
          <cell r="CE62">
            <v>41428</v>
          </cell>
          <cell r="CF62">
            <v>30348</v>
          </cell>
          <cell r="CG62">
            <v>18498</v>
          </cell>
          <cell r="CH62">
            <v>60954</v>
          </cell>
          <cell r="CI62">
            <v>46878</v>
          </cell>
          <cell r="CJ62">
            <v>3528</v>
          </cell>
          <cell r="CK62">
            <v>2151</v>
          </cell>
          <cell r="CL62">
            <v>7088</v>
          </cell>
          <cell r="CM62">
            <v>5451</v>
          </cell>
          <cell r="CN62">
            <v>1412</v>
          </cell>
          <cell r="CO62">
            <v>860</v>
          </cell>
          <cell r="CP62">
            <v>16087</v>
          </cell>
          <cell r="CQ62">
            <v>11388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8465</v>
          </cell>
          <cell r="CW62">
            <v>5163</v>
          </cell>
          <cell r="CX62">
            <v>8470</v>
          </cell>
          <cell r="CY62">
            <v>6118</v>
          </cell>
          <cell r="CZ62">
            <v>70572</v>
          </cell>
          <cell r="DA62">
            <v>43019</v>
          </cell>
          <cell r="DB62">
            <v>146465</v>
          </cell>
          <cell r="DC62">
            <v>111263</v>
          </cell>
        </row>
        <row r="63">
          <cell r="B63" t="str">
            <v>Indl.Co.Op.Bank ltd.</v>
          </cell>
          <cell r="C63">
            <v>0</v>
          </cell>
          <cell r="D63">
            <v>4</v>
          </cell>
          <cell r="E63">
            <v>21</v>
          </cell>
          <cell r="F63">
            <v>13</v>
          </cell>
          <cell r="G63">
            <v>38</v>
          </cell>
          <cell r="H63">
            <v>0</v>
          </cell>
          <cell r="I63">
            <v>1989</v>
          </cell>
          <cell r="J63">
            <v>17047</v>
          </cell>
          <cell r="K63">
            <v>13189</v>
          </cell>
          <cell r="L63">
            <v>32225</v>
          </cell>
          <cell r="M63">
            <v>0</v>
          </cell>
          <cell r="N63">
            <v>392</v>
          </cell>
          <cell r="O63">
            <v>7522</v>
          </cell>
          <cell r="P63">
            <v>9144</v>
          </cell>
          <cell r="Q63">
            <v>17058</v>
          </cell>
          <cell r="U63">
            <v>69.33050269163698</v>
          </cell>
          <cell r="V63">
            <v>52.934057408844062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BD63">
            <v>0</v>
          </cell>
          <cell r="BE63">
            <v>0</v>
          </cell>
          <cell r="BH63">
            <v>0</v>
          </cell>
          <cell r="BI63">
            <v>0</v>
          </cell>
          <cell r="BS63">
            <v>73430.27</v>
          </cell>
          <cell r="BT63">
            <v>0</v>
          </cell>
          <cell r="BU63">
            <v>0</v>
          </cell>
          <cell r="BX63">
            <v>0</v>
          </cell>
          <cell r="BY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</row>
        <row r="64">
          <cell r="C64">
            <v>498</v>
          </cell>
          <cell r="D64">
            <v>174</v>
          </cell>
          <cell r="E64">
            <v>264</v>
          </cell>
          <cell r="F64">
            <v>63</v>
          </cell>
          <cell r="G64">
            <v>999</v>
          </cell>
          <cell r="H64">
            <v>887173.5</v>
          </cell>
          <cell r="I64">
            <v>605539.4</v>
          </cell>
          <cell r="J64">
            <v>357014.1</v>
          </cell>
          <cell r="K64">
            <v>703784</v>
          </cell>
          <cell r="L64">
            <v>2553511</v>
          </cell>
          <cell r="M64">
            <v>1245114.1399999999</v>
          </cell>
          <cell r="N64">
            <v>1044383.06</v>
          </cell>
          <cell r="O64">
            <v>28031.8</v>
          </cell>
          <cell r="P64">
            <v>1146678</v>
          </cell>
          <cell r="Q64">
            <v>3464207</v>
          </cell>
          <cell r="R64">
            <v>140.34618256744594</v>
          </cell>
          <cell r="S64">
            <v>172.47152868995806</v>
          </cell>
          <cell r="T64">
            <v>7.8517347073967114</v>
          </cell>
          <cell r="U64">
            <v>162.93038773259977</v>
          </cell>
          <cell r="V64">
            <v>135.66446355625646</v>
          </cell>
          <cell r="AN64">
            <v>393597</v>
          </cell>
          <cell r="AO64">
            <v>199899</v>
          </cell>
          <cell r="AP64">
            <v>121423</v>
          </cell>
          <cell r="AQ64">
            <v>75904</v>
          </cell>
          <cell r="AR64">
            <v>370743</v>
          </cell>
          <cell r="AS64">
            <v>237936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D64">
            <v>1886037</v>
          </cell>
          <cell r="BE64">
            <v>960252</v>
          </cell>
          <cell r="BH64">
            <v>0</v>
          </cell>
          <cell r="BI64">
            <v>0</v>
          </cell>
          <cell r="BS64">
            <v>1300999.878</v>
          </cell>
          <cell r="BT64">
            <v>879164</v>
          </cell>
          <cell r="BU64">
            <v>515347</v>
          </cell>
          <cell r="BX64">
            <v>2203053</v>
          </cell>
          <cell r="BY64">
            <v>1114619</v>
          </cell>
          <cell r="CB64">
            <v>26819</v>
          </cell>
          <cell r="CC64">
            <v>16347</v>
          </cell>
          <cell r="CD64">
            <v>53866</v>
          </cell>
          <cell r="CE64">
            <v>41428</v>
          </cell>
          <cell r="CF64">
            <v>30348</v>
          </cell>
          <cell r="CG64">
            <v>18498</v>
          </cell>
          <cell r="CH64">
            <v>71847</v>
          </cell>
          <cell r="CI64">
            <v>52583</v>
          </cell>
          <cell r="CJ64">
            <v>3528</v>
          </cell>
          <cell r="CK64">
            <v>2151</v>
          </cell>
          <cell r="CL64">
            <v>7088</v>
          </cell>
          <cell r="CM64">
            <v>5451</v>
          </cell>
          <cell r="CN64">
            <v>1412</v>
          </cell>
          <cell r="CO64">
            <v>860</v>
          </cell>
          <cell r="CP64">
            <v>16087</v>
          </cell>
          <cell r="CQ64">
            <v>11388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8465</v>
          </cell>
          <cell r="CW64">
            <v>5163</v>
          </cell>
          <cell r="CX64">
            <v>8470</v>
          </cell>
          <cell r="CY64">
            <v>6118</v>
          </cell>
          <cell r="CZ64">
            <v>70572</v>
          </cell>
          <cell r="DA64">
            <v>43019</v>
          </cell>
          <cell r="DB64">
            <v>157358</v>
          </cell>
          <cell r="DC64">
            <v>116968</v>
          </cell>
        </row>
        <row r="65">
          <cell r="B65" t="str">
            <v>KSFC</v>
          </cell>
          <cell r="C65">
            <v>0</v>
          </cell>
          <cell r="D65">
            <v>0</v>
          </cell>
          <cell r="E65">
            <v>29</v>
          </cell>
          <cell r="F65">
            <v>3</v>
          </cell>
          <cell r="G65">
            <v>32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149496.46</v>
          </cell>
          <cell r="P65">
            <v>23834.34</v>
          </cell>
          <cell r="Q65">
            <v>173330.8</v>
          </cell>
          <cell r="AN65">
            <v>1521</v>
          </cell>
          <cell r="AO65">
            <v>49883.85</v>
          </cell>
          <cell r="AP65">
            <v>281</v>
          </cell>
          <cell r="AQ65">
            <v>6003.13</v>
          </cell>
          <cell r="AR65">
            <v>1452</v>
          </cell>
          <cell r="AS65">
            <v>59180.37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D65">
            <v>0</v>
          </cell>
          <cell r="BE65">
            <v>0</v>
          </cell>
          <cell r="BH65">
            <v>0</v>
          </cell>
          <cell r="BI65">
            <v>0</v>
          </cell>
          <cell r="BS65">
            <v>1093.3019999999999</v>
          </cell>
          <cell r="BT65">
            <v>0</v>
          </cell>
          <cell r="BU65">
            <v>0</v>
          </cell>
          <cell r="BX65">
            <v>0</v>
          </cell>
          <cell r="BY65">
            <v>0</v>
          </cell>
          <cell r="CB65">
            <v>10</v>
          </cell>
          <cell r="CC65">
            <v>406.4</v>
          </cell>
          <cell r="CD65">
            <v>66</v>
          </cell>
          <cell r="CE65">
            <v>1783.91</v>
          </cell>
          <cell r="CF65">
            <v>57</v>
          </cell>
          <cell r="CG65">
            <v>1903.15</v>
          </cell>
          <cell r="CH65">
            <v>440</v>
          </cell>
          <cell r="CI65">
            <v>11950.14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4</v>
          </cell>
          <cell r="CU65">
            <v>49.24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67</v>
          </cell>
          <cell r="DA65">
            <v>2309.5500000000002</v>
          </cell>
          <cell r="DB65">
            <v>510</v>
          </cell>
          <cell r="DC65">
            <v>13783.289999999999</v>
          </cell>
        </row>
        <row r="66">
          <cell r="C66">
            <v>0</v>
          </cell>
          <cell r="D66">
            <v>0</v>
          </cell>
          <cell r="E66">
            <v>29</v>
          </cell>
          <cell r="F66">
            <v>3</v>
          </cell>
          <cell r="G66">
            <v>32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149496.46</v>
          </cell>
          <cell r="P66">
            <v>23834.34</v>
          </cell>
          <cell r="Q66">
            <v>173330.8</v>
          </cell>
          <cell r="AN66">
            <v>1521</v>
          </cell>
          <cell r="AO66">
            <v>49883.85</v>
          </cell>
          <cell r="AP66">
            <v>281</v>
          </cell>
          <cell r="AQ66">
            <v>6003.13</v>
          </cell>
          <cell r="AR66">
            <v>1452</v>
          </cell>
          <cell r="AS66">
            <v>59180.37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D66">
            <v>0</v>
          </cell>
          <cell r="BE66">
            <v>0</v>
          </cell>
          <cell r="BH66">
            <v>0</v>
          </cell>
          <cell r="BI66">
            <v>0</v>
          </cell>
          <cell r="BS66">
            <v>1093.3019999999999</v>
          </cell>
          <cell r="BT66">
            <v>0</v>
          </cell>
          <cell r="BU66">
            <v>0</v>
          </cell>
          <cell r="BX66">
            <v>0</v>
          </cell>
          <cell r="BY66">
            <v>0</v>
          </cell>
          <cell r="CB66">
            <v>10</v>
          </cell>
          <cell r="CC66">
            <v>406.4</v>
          </cell>
          <cell r="CD66">
            <v>66</v>
          </cell>
          <cell r="CE66">
            <v>1783.91</v>
          </cell>
          <cell r="CF66">
            <v>57</v>
          </cell>
          <cell r="CG66">
            <v>1903.15</v>
          </cell>
          <cell r="CH66">
            <v>440</v>
          </cell>
          <cell r="CI66">
            <v>11950.14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4</v>
          </cell>
          <cell r="CU66">
            <v>49.24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67</v>
          </cell>
          <cell r="DA66">
            <v>2309.5500000000002</v>
          </cell>
          <cell r="DB66">
            <v>510</v>
          </cell>
          <cell r="DC66">
            <v>13783.289999999999</v>
          </cell>
        </row>
        <row r="67">
          <cell r="C67">
            <v>4072</v>
          </cell>
          <cell r="D67">
            <v>2444</v>
          </cell>
          <cell r="E67">
            <v>2218</v>
          </cell>
          <cell r="F67">
            <v>2176</v>
          </cell>
          <cell r="G67">
            <v>10910</v>
          </cell>
          <cell r="H67">
            <v>7054617.9340065923</v>
          </cell>
          <cell r="I67">
            <v>9464825.6937385593</v>
          </cell>
          <cell r="J67">
            <v>15020355.689499544</v>
          </cell>
          <cell r="K67">
            <v>43586913.967503615</v>
          </cell>
          <cell r="L67">
            <v>75126713.284748316</v>
          </cell>
          <cell r="M67">
            <v>7383231.973719175</v>
          </cell>
          <cell r="N67">
            <v>7860606.546751257</v>
          </cell>
          <cell r="O67">
            <v>8961266.9693617951</v>
          </cell>
          <cell r="P67">
            <v>33492694.483491372</v>
          </cell>
          <cell r="Q67">
            <v>57697799.973323599</v>
          </cell>
          <cell r="R67">
            <v>104.65814084882624</v>
          </cell>
          <cell r="S67">
            <v>83.050726987517891</v>
          </cell>
          <cell r="T67">
            <v>59.660817324229228</v>
          </cell>
          <cell r="U67">
            <v>76.841169596136069</v>
          </cell>
          <cell r="V67">
            <v>76.800644472006979</v>
          </cell>
          <cell r="AN67">
            <v>1347907</v>
          </cell>
          <cell r="AO67">
            <v>1537149.1500000001</v>
          </cell>
          <cell r="AP67">
            <v>979253</v>
          </cell>
          <cell r="AQ67">
            <v>1744368.51</v>
          </cell>
          <cell r="AR67">
            <v>3846933</v>
          </cell>
          <cell r="AS67">
            <v>6797661.1000000006</v>
          </cell>
          <cell r="AT67">
            <v>1585</v>
          </cell>
          <cell r="AU67">
            <v>3177.12</v>
          </cell>
          <cell r="AV67">
            <v>20781</v>
          </cell>
          <cell r="AW67">
            <v>125967.38</v>
          </cell>
          <cell r="AX67">
            <v>857</v>
          </cell>
          <cell r="AY67">
            <v>58031.72</v>
          </cell>
          <cell r="AZ67">
            <v>1668</v>
          </cell>
          <cell r="BA67">
            <v>252468.64</v>
          </cell>
          <cell r="BD67">
            <v>5970758</v>
          </cell>
          <cell r="BE67">
            <v>6138129.3599000005</v>
          </cell>
          <cell r="BH67">
            <v>32613</v>
          </cell>
          <cell r="BI67">
            <v>5073.8999999999996</v>
          </cell>
          <cell r="BS67">
            <v>5856287.7556038825</v>
          </cell>
          <cell r="BT67">
            <v>1956318</v>
          </cell>
          <cell r="BU67">
            <v>1841934.3881754996</v>
          </cell>
          <cell r="BX67">
            <v>5032123</v>
          </cell>
          <cell r="BY67">
            <v>5391251.1304396</v>
          </cell>
          <cell r="CB67">
            <v>133975</v>
          </cell>
          <cell r="CC67">
            <v>212588.31873999999</v>
          </cell>
          <cell r="CD67">
            <v>337366</v>
          </cell>
          <cell r="CE67">
            <v>713297.152</v>
          </cell>
          <cell r="CF67">
            <v>339552</v>
          </cell>
          <cell r="CG67">
            <v>690786.23710999999</v>
          </cell>
          <cell r="CH67">
            <v>995694</v>
          </cell>
          <cell r="CI67">
            <v>2314630.8859999999</v>
          </cell>
          <cell r="CJ67">
            <v>15767</v>
          </cell>
          <cell r="CK67">
            <v>31869.105</v>
          </cell>
          <cell r="CL67">
            <v>42195</v>
          </cell>
          <cell r="CM67">
            <v>94719.546999999991</v>
          </cell>
          <cell r="CN67">
            <v>2417</v>
          </cell>
          <cell r="CO67">
            <v>2502.88</v>
          </cell>
          <cell r="CP67">
            <v>31613</v>
          </cell>
          <cell r="CQ67">
            <v>34676.171140000006</v>
          </cell>
          <cell r="CR67">
            <v>133</v>
          </cell>
          <cell r="CS67">
            <v>1065.76</v>
          </cell>
          <cell r="CT67">
            <v>368</v>
          </cell>
          <cell r="CU67">
            <v>15782.987453400001</v>
          </cell>
          <cell r="CV67">
            <v>11078</v>
          </cell>
          <cell r="CW67">
            <v>16721.740169999997</v>
          </cell>
          <cell r="CX67">
            <v>24665</v>
          </cell>
          <cell r="CY67">
            <v>99474.719999999987</v>
          </cell>
          <cell r="CZ67">
            <v>502922</v>
          </cell>
          <cell r="DA67">
            <v>955534.04102</v>
          </cell>
          <cell r="DB67">
            <v>1431901</v>
          </cell>
          <cell r="DC67">
            <v>3272581.4635934005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SS"/>
      <sheetName val="PASHU"/>
      <sheetName val="npapmegp"/>
      <sheetName val="Sheet1"/>
      <sheetName val="REPORT-pmegp-npa level"/>
    </sheetNames>
    <sheetDataSet>
      <sheetData sheetId="0">
        <row r="6">
          <cell r="CW6">
            <v>1466</v>
          </cell>
          <cell r="CX6">
            <v>9584</v>
          </cell>
          <cell r="CY6">
            <v>311</v>
          </cell>
          <cell r="CZ6">
            <v>846</v>
          </cell>
          <cell r="DA6">
            <v>357</v>
          </cell>
          <cell r="DB6">
            <v>1035</v>
          </cell>
          <cell r="DC6">
            <v>4520</v>
          </cell>
          <cell r="DD6">
            <v>1358</v>
          </cell>
          <cell r="DE6">
            <v>1062</v>
          </cell>
          <cell r="DF6">
            <v>47.16193656093489</v>
          </cell>
          <cell r="DG6">
            <v>160.52009456264776</v>
          </cell>
          <cell r="DH6">
            <v>102.60869565217392</v>
          </cell>
        </row>
        <row r="7">
          <cell r="CW7">
            <v>4612</v>
          </cell>
          <cell r="CX7">
            <v>7011</v>
          </cell>
          <cell r="CY7">
            <v>241</v>
          </cell>
          <cell r="CZ7">
            <v>684</v>
          </cell>
          <cell r="DA7">
            <v>451</v>
          </cell>
          <cell r="DB7">
            <v>1561</v>
          </cell>
          <cell r="DC7">
            <v>195</v>
          </cell>
          <cell r="DD7">
            <v>156</v>
          </cell>
          <cell r="DE7">
            <v>161</v>
          </cell>
          <cell r="DF7">
            <v>2.7813436029097129</v>
          </cell>
          <cell r="DG7">
            <v>22.807017543859647</v>
          </cell>
          <cell r="DH7">
            <v>10.31390134529148</v>
          </cell>
        </row>
        <row r="8">
          <cell r="CW8">
            <v>898</v>
          </cell>
          <cell r="CX8">
            <v>2568</v>
          </cell>
          <cell r="CY8">
            <v>361</v>
          </cell>
          <cell r="CZ8">
            <v>801</v>
          </cell>
          <cell r="DA8">
            <v>242</v>
          </cell>
          <cell r="DB8">
            <v>1089</v>
          </cell>
          <cell r="DC8">
            <v>58</v>
          </cell>
          <cell r="DD8">
            <v>28</v>
          </cell>
          <cell r="DE8">
            <v>18</v>
          </cell>
          <cell r="DF8">
            <v>2.2585669781931461</v>
          </cell>
          <cell r="DG8">
            <v>3.4956304619225969</v>
          </cell>
          <cell r="DH8">
            <v>1.6528925619834711</v>
          </cell>
        </row>
        <row r="9">
          <cell r="CW9">
            <v>581</v>
          </cell>
          <cell r="CX9">
            <v>2388</v>
          </cell>
          <cell r="CY9">
            <v>120</v>
          </cell>
          <cell r="CZ9">
            <v>457</v>
          </cell>
          <cell r="DA9">
            <v>1943</v>
          </cell>
          <cell r="DB9">
            <v>8202</v>
          </cell>
          <cell r="DC9">
            <v>95</v>
          </cell>
          <cell r="DD9">
            <v>18</v>
          </cell>
          <cell r="DE9">
            <v>706</v>
          </cell>
          <cell r="DF9">
            <v>3.9782244556113908</v>
          </cell>
          <cell r="DG9">
            <v>3.9387308533916849</v>
          </cell>
          <cell r="DH9">
            <v>8.6076566691050953</v>
          </cell>
        </row>
        <row r="10">
          <cell r="CW10">
            <v>825</v>
          </cell>
          <cell r="CX10">
            <v>4292</v>
          </cell>
          <cell r="CY10">
            <v>27</v>
          </cell>
          <cell r="CZ10">
            <v>99</v>
          </cell>
          <cell r="DA10">
            <v>18</v>
          </cell>
          <cell r="DB10">
            <v>47</v>
          </cell>
          <cell r="DC10">
            <v>554</v>
          </cell>
          <cell r="DD10">
            <v>4</v>
          </cell>
          <cell r="DE10">
            <v>2</v>
          </cell>
          <cell r="DF10">
            <v>12.907735321528424</v>
          </cell>
          <cell r="DG10">
            <v>4.0404040404040407</v>
          </cell>
          <cell r="DH10">
            <v>4.2553191489361701</v>
          </cell>
        </row>
        <row r="11">
          <cell r="CW11">
            <v>8382</v>
          </cell>
          <cell r="CX11">
            <v>25843</v>
          </cell>
          <cell r="CY11">
            <v>1060</v>
          </cell>
          <cell r="CZ11">
            <v>2887</v>
          </cell>
          <cell r="DA11">
            <v>3011</v>
          </cell>
          <cell r="DB11">
            <v>11934</v>
          </cell>
          <cell r="DC11">
            <v>5422</v>
          </cell>
          <cell r="DD11">
            <v>1564</v>
          </cell>
          <cell r="DE11">
            <v>1949</v>
          </cell>
          <cell r="DF11">
            <v>20.980536315443253</v>
          </cell>
          <cell r="DG11">
            <v>54.173882923449945</v>
          </cell>
          <cell r="DH11">
            <v>16.331489860901627</v>
          </cell>
        </row>
        <row r="13"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47</v>
          </cell>
          <cell r="DB13">
            <v>269</v>
          </cell>
          <cell r="DC13">
            <v>0</v>
          </cell>
          <cell r="DD13">
            <v>0</v>
          </cell>
          <cell r="DE13">
            <v>22.05</v>
          </cell>
          <cell r="DF13" t="e">
            <v>#DIV/0!</v>
          </cell>
          <cell r="DG13" t="e">
            <v>#DIV/0!</v>
          </cell>
          <cell r="DH13">
            <v>8.1970260223048328</v>
          </cell>
        </row>
        <row r="14"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 t="e">
            <v>#DIV/0!</v>
          </cell>
          <cell r="DG14" t="e">
            <v>#DIV/0!</v>
          </cell>
          <cell r="DH14" t="e">
            <v>#DIV/0!</v>
          </cell>
        </row>
        <row r="15">
          <cell r="CW15">
            <v>12</v>
          </cell>
          <cell r="CX15">
            <v>51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 t="e">
            <v>#DIV/0!</v>
          </cell>
          <cell r="DH15" t="e">
            <v>#DIV/0!</v>
          </cell>
        </row>
        <row r="16">
          <cell r="CW16">
            <v>134</v>
          </cell>
          <cell r="CX16">
            <v>501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87</v>
          </cell>
          <cell r="DD16">
            <v>0</v>
          </cell>
          <cell r="DE16">
            <v>0</v>
          </cell>
          <cell r="DF16">
            <v>17.365269461077844</v>
          </cell>
          <cell r="DG16" t="e">
            <v>#DIV/0!</v>
          </cell>
          <cell r="DH16" t="e">
            <v>#DIV/0!</v>
          </cell>
        </row>
        <row r="17">
          <cell r="CW17">
            <v>33</v>
          </cell>
          <cell r="CX17">
            <v>93</v>
          </cell>
          <cell r="CY17">
            <v>23</v>
          </cell>
          <cell r="CZ17">
            <v>45</v>
          </cell>
          <cell r="DA17">
            <v>40</v>
          </cell>
          <cell r="DB17">
            <v>77</v>
          </cell>
          <cell r="DC17">
            <v>12</v>
          </cell>
          <cell r="DD17">
            <v>4</v>
          </cell>
          <cell r="DE17">
            <v>26</v>
          </cell>
          <cell r="DF17">
            <v>12.903225806451612</v>
          </cell>
          <cell r="DG17">
            <v>8.8888888888888893</v>
          </cell>
          <cell r="DH17">
            <v>33.766233766233768</v>
          </cell>
        </row>
        <row r="18">
          <cell r="CW18">
            <v>135</v>
          </cell>
          <cell r="CX18">
            <v>245</v>
          </cell>
          <cell r="CY18">
            <v>412</v>
          </cell>
          <cell r="CZ18">
            <v>312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 t="e">
            <v>#DIV/0!</v>
          </cell>
        </row>
        <row r="19">
          <cell r="CW19">
            <v>51</v>
          </cell>
          <cell r="CX19">
            <v>122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34</v>
          </cell>
          <cell r="DD19">
            <v>0</v>
          </cell>
          <cell r="DE19">
            <v>0</v>
          </cell>
          <cell r="DF19">
            <v>27.868852459016392</v>
          </cell>
          <cell r="DG19" t="e">
            <v>#DIV/0!</v>
          </cell>
          <cell r="DH19" t="e">
            <v>#DIV/0!</v>
          </cell>
        </row>
        <row r="20"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353</v>
          </cell>
          <cell r="DB20">
            <v>2116</v>
          </cell>
          <cell r="DC20">
            <v>0</v>
          </cell>
          <cell r="DD20">
            <v>0</v>
          </cell>
          <cell r="DE20">
            <v>0</v>
          </cell>
          <cell r="DF20" t="e">
            <v>#DIV/0!</v>
          </cell>
          <cell r="DG20" t="e">
            <v>#DIV/0!</v>
          </cell>
          <cell r="DH20">
            <v>0</v>
          </cell>
        </row>
        <row r="21">
          <cell r="CW21">
            <v>36</v>
          </cell>
          <cell r="CX21">
            <v>163</v>
          </cell>
          <cell r="CY21">
            <v>0</v>
          </cell>
          <cell r="CZ21">
            <v>0</v>
          </cell>
          <cell r="DA21">
            <v>8</v>
          </cell>
          <cell r="DB21">
            <v>31</v>
          </cell>
          <cell r="DC21">
            <v>23.5</v>
          </cell>
          <cell r="DD21">
            <v>0</v>
          </cell>
          <cell r="DE21">
            <v>0</v>
          </cell>
          <cell r="DF21">
            <v>14.417177914110429</v>
          </cell>
          <cell r="DG21" t="e">
            <v>#DIV/0!</v>
          </cell>
          <cell r="DH21">
            <v>0</v>
          </cell>
        </row>
        <row r="22"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29</v>
          </cell>
          <cell r="DB22">
            <v>147</v>
          </cell>
          <cell r="DC22">
            <v>0</v>
          </cell>
          <cell r="DD22">
            <v>0</v>
          </cell>
          <cell r="DE22">
            <v>28.37</v>
          </cell>
          <cell r="DF22" t="e">
            <v>#DIV/0!</v>
          </cell>
          <cell r="DG22" t="e">
            <v>#DIV/0!</v>
          </cell>
          <cell r="DH22">
            <v>19.299319727891156</v>
          </cell>
        </row>
        <row r="23">
          <cell r="CW23">
            <v>29</v>
          </cell>
          <cell r="CX23">
            <v>214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 t="e">
            <v>#DIV/0!</v>
          </cell>
          <cell r="DH23" t="e">
            <v>#DIV/0!</v>
          </cell>
        </row>
        <row r="24">
          <cell r="CW24">
            <v>9</v>
          </cell>
          <cell r="CX24">
            <v>58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19</v>
          </cell>
          <cell r="DD24">
            <v>0</v>
          </cell>
          <cell r="DE24">
            <v>0</v>
          </cell>
          <cell r="DF24">
            <v>32.758620689655174</v>
          </cell>
          <cell r="DG24" t="e">
            <v>#DIV/0!</v>
          </cell>
          <cell r="DH24" t="e">
            <v>#DIV/0!</v>
          </cell>
        </row>
        <row r="25">
          <cell r="CW25">
            <v>15</v>
          </cell>
          <cell r="CX25">
            <v>125</v>
          </cell>
          <cell r="CY25">
            <v>0</v>
          </cell>
          <cell r="CZ25">
            <v>0</v>
          </cell>
          <cell r="DA25">
            <v>60</v>
          </cell>
          <cell r="DB25">
            <v>149</v>
          </cell>
          <cell r="DC25">
            <v>22.38</v>
          </cell>
          <cell r="DD25">
            <v>0</v>
          </cell>
          <cell r="DE25">
            <v>40</v>
          </cell>
          <cell r="DF25">
            <v>17.904</v>
          </cell>
          <cell r="DG25" t="e">
            <v>#DIV/0!</v>
          </cell>
          <cell r="DH25">
            <v>26.845637583892618</v>
          </cell>
        </row>
        <row r="26">
          <cell r="CW26">
            <v>90</v>
          </cell>
          <cell r="CX26">
            <v>202</v>
          </cell>
          <cell r="CY26">
            <v>0</v>
          </cell>
          <cell r="CZ26">
            <v>0</v>
          </cell>
          <cell r="DA26">
            <v>34</v>
          </cell>
          <cell r="DB26">
            <v>81</v>
          </cell>
          <cell r="DC26">
            <v>0</v>
          </cell>
          <cell r="DD26">
            <v>0</v>
          </cell>
          <cell r="DE26">
            <v>4</v>
          </cell>
          <cell r="DF26">
            <v>0</v>
          </cell>
          <cell r="DG26" t="e">
            <v>#DIV/0!</v>
          </cell>
          <cell r="DH26">
            <v>4.9382716049382713</v>
          </cell>
        </row>
        <row r="27"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 t="e">
            <v>#DIV/0!</v>
          </cell>
          <cell r="DG27" t="e">
            <v>#DIV/0!</v>
          </cell>
          <cell r="DH27" t="e">
            <v>#DIV/0!</v>
          </cell>
        </row>
        <row r="28"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25</v>
          </cell>
          <cell r="DB28">
            <v>154.72</v>
          </cell>
          <cell r="DC28">
            <v>0</v>
          </cell>
          <cell r="DD28">
            <v>0</v>
          </cell>
          <cell r="DE28">
            <v>25.69</v>
          </cell>
          <cell r="DF28" t="e">
            <v>#DIV/0!</v>
          </cell>
          <cell r="DG28" t="e">
            <v>#DIV/0!</v>
          </cell>
          <cell r="DH28">
            <v>16.604188210961738</v>
          </cell>
        </row>
        <row r="29">
          <cell r="CW29">
            <v>544</v>
          </cell>
          <cell r="CX29">
            <v>1774</v>
          </cell>
          <cell r="CY29">
            <v>435</v>
          </cell>
          <cell r="CZ29">
            <v>357</v>
          </cell>
          <cell r="DA29">
            <v>596</v>
          </cell>
          <cell r="DB29">
            <v>3024.72</v>
          </cell>
          <cell r="DC29">
            <v>197.88</v>
          </cell>
          <cell r="DD29">
            <v>4</v>
          </cell>
          <cell r="DE29">
            <v>146.11000000000001</v>
          </cell>
          <cell r="DF29">
            <v>11.15445321307779</v>
          </cell>
          <cell r="DG29">
            <v>1.1204481792717087</v>
          </cell>
          <cell r="DH29">
            <v>4.830529768044646</v>
          </cell>
        </row>
        <row r="32">
          <cell r="CW32">
            <v>581</v>
          </cell>
          <cell r="CX32">
            <v>2457</v>
          </cell>
          <cell r="CY32">
            <v>114</v>
          </cell>
          <cell r="CZ32">
            <v>451</v>
          </cell>
          <cell r="DA32">
            <v>275</v>
          </cell>
          <cell r="DB32">
            <v>1098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</row>
        <row r="33"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 t="e">
            <v>#DIV/0!</v>
          </cell>
          <cell r="DG33" t="e">
            <v>#DIV/0!</v>
          </cell>
          <cell r="DH33" t="e">
            <v>#DIV/0!</v>
          </cell>
        </row>
        <row r="34"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 t="e">
            <v>#DIV/0!</v>
          </cell>
          <cell r="DG34" t="e">
            <v>#DIV/0!</v>
          </cell>
          <cell r="DH34" t="e">
            <v>#DIV/0!</v>
          </cell>
        </row>
        <row r="35">
          <cell r="CW35">
            <v>1</v>
          </cell>
          <cell r="CX35">
            <v>3.33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 t="e">
            <v>#DIV/0!</v>
          </cell>
          <cell r="DH35" t="e">
            <v>#DIV/0!</v>
          </cell>
        </row>
        <row r="36"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 t="e">
            <v>#DIV/0!</v>
          </cell>
          <cell r="DG36" t="e">
            <v>#DIV/0!</v>
          </cell>
          <cell r="DH36" t="e">
            <v>#DIV/0!</v>
          </cell>
        </row>
        <row r="37">
          <cell r="CW37">
            <v>2</v>
          </cell>
          <cell r="CX37">
            <v>1</v>
          </cell>
          <cell r="CY37">
            <v>4</v>
          </cell>
          <cell r="CZ37">
            <v>1</v>
          </cell>
          <cell r="DA37">
            <v>5</v>
          </cell>
          <cell r="DB37">
            <v>1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</row>
        <row r="38"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 t="e">
            <v>#DIV/0!</v>
          </cell>
          <cell r="DG38" t="e">
            <v>#DIV/0!</v>
          </cell>
          <cell r="DH38" t="e">
            <v>#DIV/0!</v>
          </cell>
        </row>
        <row r="39">
          <cell r="CW39">
            <v>10</v>
          </cell>
          <cell r="CX39">
            <v>41.63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0.94</v>
          </cell>
          <cell r="DD39">
            <v>0</v>
          </cell>
          <cell r="DE39">
            <v>0</v>
          </cell>
          <cell r="DF39">
            <v>2.2579870285851547</v>
          </cell>
          <cell r="DG39" t="e">
            <v>#DIV/0!</v>
          </cell>
          <cell r="DH39" t="e">
            <v>#DIV/0!</v>
          </cell>
        </row>
        <row r="40"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 t="e">
            <v>#DIV/0!</v>
          </cell>
          <cell r="DG40" t="e">
            <v>#DIV/0!</v>
          </cell>
          <cell r="DH40" t="e">
            <v>#DIV/0!</v>
          </cell>
        </row>
        <row r="41"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26</v>
          </cell>
          <cell r="DB41">
            <v>7.2</v>
          </cell>
          <cell r="DC41">
            <v>0</v>
          </cell>
          <cell r="DD41">
            <v>0</v>
          </cell>
          <cell r="DE41">
            <v>7.2</v>
          </cell>
          <cell r="DF41" t="e">
            <v>#DIV/0!</v>
          </cell>
          <cell r="DG41" t="e">
            <v>#DIV/0!</v>
          </cell>
          <cell r="DH41">
            <v>100</v>
          </cell>
        </row>
        <row r="42"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 t="e">
            <v>#DIV/0!</v>
          </cell>
          <cell r="DG42" t="e">
            <v>#DIV/0!</v>
          </cell>
          <cell r="DH42" t="e">
            <v>#DIV/0!</v>
          </cell>
        </row>
        <row r="43">
          <cell r="CW43">
            <v>1</v>
          </cell>
          <cell r="CX43">
            <v>4.47</v>
          </cell>
          <cell r="CY43">
            <v>0</v>
          </cell>
          <cell r="CZ43">
            <v>0</v>
          </cell>
          <cell r="DA43">
            <v>1</v>
          </cell>
          <cell r="DB43">
            <v>1.23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 t="e">
            <v>#DIV/0!</v>
          </cell>
          <cell r="DH43">
            <v>0</v>
          </cell>
        </row>
        <row r="44"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 t="e">
            <v>#DIV/0!</v>
          </cell>
          <cell r="DG44" t="e">
            <v>#DIV/0!</v>
          </cell>
          <cell r="DH44" t="e">
            <v>#DIV/0!</v>
          </cell>
        </row>
        <row r="45">
          <cell r="CW45">
            <v>14</v>
          </cell>
          <cell r="CX45">
            <v>23.2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 t="e">
            <v>#DIV/0!</v>
          </cell>
          <cell r="DH45" t="e">
            <v>#DIV/0!</v>
          </cell>
        </row>
        <row r="46">
          <cell r="CW46">
            <v>10</v>
          </cell>
          <cell r="CX46">
            <v>47.92</v>
          </cell>
          <cell r="CY46">
            <v>2</v>
          </cell>
          <cell r="CZ46">
            <v>7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 t="e">
            <v>#DIV/0!</v>
          </cell>
        </row>
        <row r="47"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238</v>
          </cell>
          <cell r="DB47">
            <v>59</v>
          </cell>
          <cell r="DC47">
            <v>0</v>
          </cell>
          <cell r="DD47">
            <v>0</v>
          </cell>
          <cell r="DE47">
            <v>4</v>
          </cell>
          <cell r="DF47" t="e">
            <v>#DIV/0!</v>
          </cell>
          <cell r="DG47" t="e">
            <v>#DIV/0!</v>
          </cell>
          <cell r="DH47">
            <v>6.7796610169491522</v>
          </cell>
        </row>
        <row r="48"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 t="e">
            <v>#DIV/0!</v>
          </cell>
          <cell r="DG48" t="e">
            <v>#DIV/0!</v>
          </cell>
          <cell r="DH48" t="e">
            <v>#DIV/0!</v>
          </cell>
        </row>
        <row r="49">
          <cell r="CW49">
            <v>619</v>
          </cell>
          <cell r="CX49">
            <v>2578.5499999999997</v>
          </cell>
          <cell r="CY49">
            <v>120</v>
          </cell>
          <cell r="CZ49">
            <v>459</v>
          </cell>
          <cell r="DA49">
            <v>545</v>
          </cell>
          <cell r="DB49">
            <v>1166.43</v>
          </cell>
          <cell r="DC49">
            <v>0.94</v>
          </cell>
          <cell r="DD49">
            <v>0</v>
          </cell>
          <cell r="DE49">
            <v>11.2</v>
          </cell>
          <cell r="DF49">
            <v>3.6454596575594814E-2</v>
          </cell>
          <cell r="DG49">
            <v>0</v>
          </cell>
          <cell r="DH49">
            <v>0.96019478237013778</v>
          </cell>
        </row>
        <row r="52">
          <cell r="CW52">
            <v>32</v>
          </cell>
          <cell r="CX52">
            <v>42</v>
          </cell>
          <cell r="CY52">
            <v>34</v>
          </cell>
          <cell r="CZ52">
            <v>130</v>
          </cell>
          <cell r="DA52">
            <v>84</v>
          </cell>
          <cell r="DB52">
            <v>128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</row>
        <row r="53">
          <cell r="CW53">
            <v>39</v>
          </cell>
          <cell r="CX53">
            <v>100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 t="e">
            <v>#DIV/0!</v>
          </cell>
          <cell r="DH53" t="e">
            <v>#DIV/0!</v>
          </cell>
        </row>
        <row r="54">
          <cell r="CW54">
            <v>424</v>
          </cell>
          <cell r="CX54">
            <v>1238</v>
          </cell>
          <cell r="CY54">
            <v>636</v>
          </cell>
          <cell r="CZ54">
            <v>1284</v>
          </cell>
          <cell r="DA54">
            <v>195</v>
          </cell>
          <cell r="DB54">
            <v>762</v>
          </cell>
          <cell r="DC54">
            <v>0</v>
          </cell>
          <cell r="DD54">
            <v>0</v>
          </cell>
          <cell r="DE54">
            <v>167</v>
          </cell>
          <cell r="DF54">
            <v>0</v>
          </cell>
          <cell r="DG54">
            <v>0</v>
          </cell>
          <cell r="DH54">
            <v>21.916010498687662</v>
          </cell>
        </row>
        <row r="55">
          <cell r="CW55">
            <v>495</v>
          </cell>
          <cell r="CX55">
            <v>1380</v>
          </cell>
          <cell r="CY55">
            <v>670</v>
          </cell>
          <cell r="CZ55">
            <v>1414</v>
          </cell>
          <cell r="DA55">
            <v>279</v>
          </cell>
          <cell r="DB55">
            <v>890</v>
          </cell>
          <cell r="DC55">
            <v>0</v>
          </cell>
          <cell r="DD55">
            <v>0</v>
          </cell>
          <cell r="DE55">
            <v>167</v>
          </cell>
          <cell r="DF55">
            <v>0</v>
          </cell>
          <cell r="DG55">
            <v>0</v>
          </cell>
          <cell r="DH55">
            <v>18.764044943820224</v>
          </cell>
        </row>
        <row r="57">
          <cell r="CW57">
            <v>10040</v>
          </cell>
          <cell r="CX57">
            <v>31575.55</v>
          </cell>
          <cell r="CY57">
            <v>2285</v>
          </cell>
          <cell r="CZ57">
            <v>5117</v>
          </cell>
          <cell r="DA57">
            <v>4431</v>
          </cell>
          <cell r="DB57">
            <v>17015.150000000001</v>
          </cell>
          <cell r="DC57">
            <v>5620.82</v>
          </cell>
          <cell r="DD57">
            <v>1568</v>
          </cell>
          <cell r="DE57">
            <v>2273.31</v>
          </cell>
          <cell r="DF57">
            <v>17.80117844344754</v>
          </cell>
          <cell r="DG57">
            <v>30.64295485636115</v>
          </cell>
          <cell r="DH57">
            <v>13.360505196839286</v>
          </cell>
        </row>
        <row r="59">
          <cell r="CW59">
            <v>9545</v>
          </cell>
          <cell r="CX59">
            <v>30195.55</v>
          </cell>
          <cell r="CY59">
            <v>1615</v>
          </cell>
          <cell r="CZ59">
            <v>3703</v>
          </cell>
          <cell r="DA59">
            <v>4152</v>
          </cell>
          <cell r="DB59">
            <v>16125.15</v>
          </cell>
          <cell r="DC59">
            <v>5620.82</v>
          </cell>
          <cell r="DD59">
            <v>1568</v>
          </cell>
          <cell r="DE59">
            <v>2106.31</v>
          </cell>
          <cell r="DF59">
            <v>18.614729653872839</v>
          </cell>
          <cell r="DG59">
            <v>42.344045368620037</v>
          </cell>
          <cell r="DH59">
            <v>13.062266087447249</v>
          </cell>
        </row>
        <row r="62"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 t="e">
            <v>#DIV/0!</v>
          </cell>
          <cell r="DG62" t="e">
            <v>#DIV/0!</v>
          </cell>
          <cell r="DH62" t="e">
            <v>#DIV/0!</v>
          </cell>
        </row>
        <row r="63"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 t="e">
            <v>#DIV/0!</v>
          </cell>
          <cell r="DG63" t="e">
            <v>#DIV/0!</v>
          </cell>
          <cell r="DH63" t="e">
            <v>#DIV/0!</v>
          </cell>
        </row>
        <row r="64"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 t="e">
            <v>#DIV/0!</v>
          </cell>
          <cell r="DG64" t="e">
            <v>#DIV/0!</v>
          </cell>
          <cell r="DH64" t="e">
            <v>#DIV/0!</v>
          </cell>
        </row>
        <row r="65"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 t="e">
            <v>#DIV/0!</v>
          </cell>
          <cell r="DG65" t="e">
            <v>#DIV/0!</v>
          </cell>
          <cell r="DH65" t="e">
            <v>#DIV/0!</v>
          </cell>
        </row>
        <row r="66"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 t="e">
            <v>#DIV/0!</v>
          </cell>
          <cell r="DG66" t="e">
            <v>#DIV/0!</v>
          </cell>
          <cell r="DH66" t="e">
            <v>#DIV/0!</v>
          </cell>
        </row>
        <row r="67"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 t="e">
            <v>#DIV/0!</v>
          </cell>
          <cell r="DG67" t="e">
            <v>#DIV/0!</v>
          </cell>
          <cell r="DH67" t="e">
            <v>#DIV/0!</v>
          </cell>
        </row>
        <row r="68">
          <cell r="CW68">
            <v>10040</v>
          </cell>
          <cell r="CX68">
            <v>31575.55</v>
          </cell>
          <cell r="CY68">
            <v>2285</v>
          </cell>
          <cell r="CZ68">
            <v>5117</v>
          </cell>
          <cell r="DA68">
            <v>4431</v>
          </cell>
          <cell r="DB68">
            <v>17015.150000000001</v>
          </cell>
          <cell r="DC68">
            <v>5620.82</v>
          </cell>
          <cell r="DD68">
            <v>1568</v>
          </cell>
          <cell r="DE68">
            <v>2273.31</v>
          </cell>
          <cell r="DF68">
            <v>17.80117844344754</v>
          </cell>
          <cell r="DG68">
            <v>30.64295485636115</v>
          </cell>
          <cell r="DH68">
            <v>13.360505196839286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 Tot"/>
      <sheetName val="LBS-II Pub"/>
      <sheetName val="LBS_II Pvt"/>
      <sheetName val="LBS-II RRB"/>
      <sheetName val="LBS-II-COOP"/>
      <sheetName val="LBS-II-KSFC"/>
      <sheetName val="LBS-II Tot"/>
      <sheetName val="LBS-iii-PSB"/>
      <sheetName val="lbs-III-PVT sec"/>
      <sheetName val="lbs-iii-rrbS"/>
      <sheetName val="LBS-III-COOP"/>
      <sheetName val="LBS-III-KSFC"/>
      <sheetName val="LBS-iii-t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C12">
            <v>2682032</v>
          </cell>
          <cell r="D12">
            <v>4094542.2469259901</v>
          </cell>
        </row>
        <row r="13">
          <cell r="C13">
            <v>231210</v>
          </cell>
          <cell r="D13">
            <v>308617.99358355103</v>
          </cell>
        </row>
        <row r="14">
          <cell r="C14">
            <v>156466</v>
          </cell>
          <cell r="D14">
            <v>274095.57904525398</v>
          </cell>
        </row>
        <row r="15">
          <cell r="C15">
            <v>387084</v>
          </cell>
          <cell r="D15">
            <v>2335728.6811389402</v>
          </cell>
        </row>
        <row r="16">
          <cell r="C16">
            <v>151956</v>
          </cell>
          <cell r="D16">
            <v>665718.47052329395</v>
          </cell>
        </row>
        <row r="17">
          <cell r="C17">
            <v>61016</v>
          </cell>
          <cell r="D17">
            <v>648370.40917247301</v>
          </cell>
        </row>
        <row r="18">
          <cell r="C18">
            <v>24246</v>
          </cell>
          <cell r="D18">
            <v>574001.19287173997</v>
          </cell>
        </row>
        <row r="19">
          <cell r="C19">
            <v>18221</v>
          </cell>
          <cell r="D19">
            <v>109595.299350649</v>
          </cell>
        </row>
        <row r="20">
          <cell r="C20">
            <v>131645</v>
          </cell>
          <cell r="D20">
            <v>338043.30922077899</v>
          </cell>
        </row>
        <row r="21">
          <cell r="C21">
            <v>6870</v>
          </cell>
          <cell r="D21">
            <v>201334.576875</v>
          </cell>
        </row>
        <row r="22">
          <cell r="C22">
            <v>97319</v>
          </cell>
          <cell r="D22">
            <v>298860.51179094199</v>
          </cell>
        </row>
        <row r="23">
          <cell r="C23">
            <v>148425</v>
          </cell>
          <cell r="D23">
            <v>1326791.53217021</v>
          </cell>
        </row>
        <row r="24">
          <cell r="C24">
            <v>18873</v>
          </cell>
          <cell r="D24">
            <v>80710.938622447793</v>
          </cell>
        </row>
        <row r="25">
          <cell r="C25">
            <v>31403</v>
          </cell>
          <cell r="D25">
            <v>112517.60428321399</v>
          </cell>
        </row>
        <row r="26">
          <cell r="C26">
            <v>327363</v>
          </cell>
          <cell r="D26">
            <v>844857.72491688305</v>
          </cell>
        </row>
        <row r="27">
          <cell r="C27">
            <v>4087045</v>
          </cell>
          <cell r="D27">
            <v>9878057.3893524297</v>
          </cell>
        </row>
        <row r="28">
          <cell r="C28">
            <v>260053</v>
          </cell>
          <cell r="D28">
            <v>633906.68918306695</v>
          </cell>
        </row>
        <row r="30">
          <cell r="C30">
            <v>262</v>
          </cell>
          <cell r="D30">
            <v>1140.52</v>
          </cell>
        </row>
        <row r="31">
          <cell r="C31">
            <v>2912</v>
          </cell>
          <cell r="D31">
            <v>1111680.3</v>
          </cell>
        </row>
        <row r="32">
          <cell r="C32">
            <v>951</v>
          </cell>
          <cell r="D32">
            <v>102243.67</v>
          </cell>
        </row>
        <row r="33">
          <cell r="C33">
            <v>866</v>
          </cell>
          <cell r="D33">
            <v>221296.54</v>
          </cell>
        </row>
        <row r="34">
          <cell r="C34">
            <v>1095</v>
          </cell>
          <cell r="D34">
            <v>788140.09</v>
          </cell>
        </row>
        <row r="35">
          <cell r="C35">
            <v>10331</v>
          </cell>
          <cell r="D35">
            <v>45683.29</v>
          </cell>
        </row>
        <row r="36">
          <cell r="C36">
            <v>112878</v>
          </cell>
          <cell r="D36">
            <v>2121135.25</v>
          </cell>
        </row>
        <row r="37">
          <cell r="C37">
            <v>96564</v>
          </cell>
          <cell r="D37">
            <v>741738.85</v>
          </cell>
        </row>
        <row r="38">
          <cell r="C38">
            <v>363411</v>
          </cell>
          <cell r="D38">
            <v>2580819.6269999999</v>
          </cell>
        </row>
      </sheetData>
      <sheetData sheetId="9">
        <row r="12">
          <cell r="C12">
            <v>392312</v>
          </cell>
          <cell r="D12">
            <v>746342.62916949403</v>
          </cell>
        </row>
        <row r="13">
          <cell r="C13">
            <v>40165</v>
          </cell>
          <cell r="D13">
            <v>46747.2727917757</v>
          </cell>
        </row>
        <row r="14">
          <cell r="C14">
            <v>15605</v>
          </cell>
          <cell r="D14">
            <v>42930.958666626902</v>
          </cell>
        </row>
        <row r="15">
          <cell r="C15">
            <v>108005</v>
          </cell>
          <cell r="D15">
            <v>622119.12410389597</v>
          </cell>
        </row>
        <row r="16">
          <cell r="C16">
            <v>48108</v>
          </cell>
          <cell r="D16">
            <v>157335.74597402601</v>
          </cell>
        </row>
        <row r="17">
          <cell r="C17">
            <v>17736</v>
          </cell>
          <cell r="D17">
            <v>186796.01572727301</v>
          </cell>
        </row>
        <row r="18">
          <cell r="C18">
            <v>10180</v>
          </cell>
          <cell r="D18">
            <v>152671.26500000001</v>
          </cell>
        </row>
        <row r="19">
          <cell r="C19">
            <v>5323</v>
          </cell>
          <cell r="D19">
            <v>33852.044675324702</v>
          </cell>
        </row>
        <row r="20">
          <cell r="C20">
            <v>26658</v>
          </cell>
          <cell r="D20">
            <v>91464.052727272705</v>
          </cell>
        </row>
        <row r="21">
          <cell r="C21">
            <v>2241</v>
          </cell>
          <cell r="D21">
            <v>24635.119999999999</v>
          </cell>
        </row>
        <row r="22">
          <cell r="C22">
            <v>13723</v>
          </cell>
          <cell r="D22">
            <v>32399.5952727273</v>
          </cell>
        </row>
        <row r="23">
          <cell r="C23">
            <v>20866</v>
          </cell>
          <cell r="D23">
            <v>168652.37114285701</v>
          </cell>
        </row>
        <row r="24">
          <cell r="C24">
            <v>2682</v>
          </cell>
          <cell r="D24">
            <v>10450.9758656716</v>
          </cell>
        </row>
        <row r="25">
          <cell r="C25">
            <v>5864</v>
          </cell>
          <cell r="D25">
            <v>14243.0041428571</v>
          </cell>
        </row>
        <row r="26">
          <cell r="C26">
            <v>55082</v>
          </cell>
          <cell r="D26">
            <v>132590.272558442</v>
          </cell>
        </row>
        <row r="27">
          <cell r="C27">
            <v>656545</v>
          </cell>
          <cell r="D27">
            <v>1841111.3237143499</v>
          </cell>
        </row>
        <row r="28">
          <cell r="C28">
            <v>46887</v>
          </cell>
          <cell r="D28">
            <v>122777.8726</v>
          </cell>
        </row>
        <row r="30">
          <cell r="C30">
            <v>44</v>
          </cell>
          <cell r="D30">
            <v>133.19</v>
          </cell>
        </row>
        <row r="31">
          <cell r="C31">
            <v>731</v>
          </cell>
          <cell r="D31">
            <v>248402.33</v>
          </cell>
        </row>
        <row r="32">
          <cell r="C32">
            <v>211</v>
          </cell>
          <cell r="D32">
            <v>21704.13</v>
          </cell>
        </row>
        <row r="33">
          <cell r="C33">
            <v>167</v>
          </cell>
          <cell r="D33">
            <v>49610.13</v>
          </cell>
        </row>
        <row r="34">
          <cell r="C34">
            <v>353</v>
          </cell>
          <cell r="D34">
            <v>177088.07</v>
          </cell>
        </row>
        <row r="35">
          <cell r="C35">
            <v>1912</v>
          </cell>
          <cell r="D35">
            <v>8885.9570000000003</v>
          </cell>
        </row>
        <row r="36">
          <cell r="C36">
            <v>23347</v>
          </cell>
          <cell r="D36">
            <v>418576.31</v>
          </cell>
        </row>
        <row r="37">
          <cell r="C37">
            <v>40536</v>
          </cell>
          <cell r="D37">
            <v>608715.52000000002</v>
          </cell>
        </row>
        <row r="38">
          <cell r="C38">
            <v>152193</v>
          </cell>
          <cell r="D38">
            <v>1899324.013</v>
          </cell>
        </row>
      </sheetData>
      <sheetData sheetId="10">
        <row r="12">
          <cell r="C12">
            <v>1186033</v>
          </cell>
          <cell r="D12">
            <v>1399088.148</v>
          </cell>
        </row>
        <row r="13">
          <cell r="C13">
            <v>67464</v>
          </cell>
          <cell r="D13">
            <v>66300.046000000002</v>
          </cell>
        </row>
        <row r="14">
          <cell r="C14">
            <v>58890</v>
          </cell>
          <cell r="D14">
            <v>49693.56</v>
          </cell>
        </row>
        <row r="15">
          <cell r="C15">
            <v>134924</v>
          </cell>
          <cell r="D15">
            <v>217580.71799999999</v>
          </cell>
        </row>
        <row r="16">
          <cell r="C16">
            <v>52321</v>
          </cell>
          <cell r="D16">
            <v>91949.78</v>
          </cell>
        </row>
        <row r="17">
          <cell r="C17">
            <v>21272</v>
          </cell>
          <cell r="D17">
            <v>45680.798000000003</v>
          </cell>
        </row>
        <row r="18">
          <cell r="C18">
            <v>2479</v>
          </cell>
          <cell r="D18">
            <v>15630.01</v>
          </cell>
        </row>
        <row r="19">
          <cell r="C19">
            <v>9174</v>
          </cell>
          <cell r="D19">
            <v>7774.02</v>
          </cell>
        </row>
        <row r="20">
          <cell r="C20">
            <v>49678</v>
          </cell>
          <cell r="D20">
            <v>56546.11</v>
          </cell>
        </row>
        <row r="21">
          <cell r="C21">
            <v>1922</v>
          </cell>
          <cell r="D21">
            <v>4534.8900000000003</v>
          </cell>
        </row>
        <row r="22">
          <cell r="C22">
            <v>17799</v>
          </cell>
          <cell r="D22">
            <v>39141.004999999997</v>
          </cell>
        </row>
        <row r="23">
          <cell r="C23">
            <v>24416</v>
          </cell>
          <cell r="D23">
            <v>122067.159</v>
          </cell>
        </row>
        <row r="24">
          <cell r="C24">
            <v>5562</v>
          </cell>
          <cell r="D24">
            <v>13745.865</v>
          </cell>
        </row>
        <row r="25">
          <cell r="C25">
            <v>7153</v>
          </cell>
          <cell r="D25">
            <v>14113.144</v>
          </cell>
        </row>
        <row r="26">
          <cell r="C26">
            <v>82610</v>
          </cell>
          <cell r="D26">
            <v>123774.808</v>
          </cell>
        </row>
        <row r="27">
          <cell r="C27">
            <v>1586773</v>
          </cell>
          <cell r="D27">
            <v>2050039.3430000001</v>
          </cell>
        </row>
        <row r="28">
          <cell r="C28">
            <v>209121</v>
          </cell>
          <cell r="D28">
            <v>267730.55</v>
          </cell>
        </row>
        <row r="30">
          <cell r="C30">
            <v>924</v>
          </cell>
          <cell r="D30">
            <v>666.72</v>
          </cell>
        </row>
        <row r="31">
          <cell r="C31">
            <v>2599</v>
          </cell>
          <cell r="D31">
            <v>9472.09</v>
          </cell>
        </row>
        <row r="32">
          <cell r="C32">
            <v>1935</v>
          </cell>
          <cell r="D32">
            <v>3103.4</v>
          </cell>
        </row>
        <row r="33">
          <cell r="C33">
            <v>519</v>
          </cell>
          <cell r="D33">
            <v>1870.5</v>
          </cell>
        </row>
        <row r="34">
          <cell r="C34">
            <v>145</v>
          </cell>
          <cell r="D34">
            <v>4498.1899999999996</v>
          </cell>
        </row>
        <row r="35">
          <cell r="C35">
            <v>2428</v>
          </cell>
          <cell r="D35">
            <v>4019.65</v>
          </cell>
        </row>
        <row r="36">
          <cell r="C36">
            <v>7317</v>
          </cell>
          <cell r="D36">
            <v>30277.797999999999</v>
          </cell>
        </row>
        <row r="37">
          <cell r="C37">
            <v>32816</v>
          </cell>
          <cell r="D37">
            <v>44732.93</v>
          </cell>
        </row>
        <row r="38">
          <cell r="C38">
            <v>83349</v>
          </cell>
          <cell r="D38">
            <v>142437.73300000001</v>
          </cell>
        </row>
      </sheetData>
      <sheetData sheetId="11">
        <row r="12">
          <cell r="C12">
            <v>1733232</v>
          </cell>
          <cell r="D12">
            <v>1525186.8230000001</v>
          </cell>
        </row>
        <row r="13">
          <cell r="C13">
            <v>111079</v>
          </cell>
          <cell r="D13">
            <v>72487.725999999995</v>
          </cell>
        </row>
        <row r="14">
          <cell r="C14">
            <v>31162</v>
          </cell>
          <cell r="D14">
            <v>37208.9</v>
          </cell>
        </row>
        <row r="15">
          <cell r="C15">
            <v>323127</v>
          </cell>
          <cell r="D15">
            <v>205495.46900000001</v>
          </cell>
        </row>
        <row r="16">
          <cell r="C16">
            <v>43926</v>
          </cell>
          <cell r="D16">
            <v>46788.47</v>
          </cell>
        </row>
        <row r="17">
          <cell r="C17">
            <v>22044</v>
          </cell>
          <cell r="D17">
            <v>64870.349000000002</v>
          </cell>
        </row>
        <row r="18">
          <cell r="C18">
            <v>7370</v>
          </cell>
          <cell r="D18">
            <v>15863.16</v>
          </cell>
        </row>
        <row r="19">
          <cell r="C19">
            <v>3555</v>
          </cell>
          <cell r="D19">
            <v>12048.86</v>
          </cell>
        </row>
        <row r="20">
          <cell r="C20">
            <v>246232</v>
          </cell>
          <cell r="D20">
            <v>65924.63</v>
          </cell>
        </row>
        <row r="21">
          <cell r="C21">
            <v>153</v>
          </cell>
          <cell r="D21">
            <v>1895.25</v>
          </cell>
        </row>
        <row r="22">
          <cell r="C22">
            <v>4272</v>
          </cell>
          <cell r="D22">
            <v>13942.305</v>
          </cell>
        </row>
        <row r="23">
          <cell r="C23">
            <v>8804</v>
          </cell>
          <cell r="D23">
            <v>75684.86</v>
          </cell>
        </row>
        <row r="24">
          <cell r="C24">
            <v>1239</v>
          </cell>
          <cell r="D24">
            <v>4429.4970000000003</v>
          </cell>
        </row>
        <row r="25">
          <cell r="C25">
            <v>6511</v>
          </cell>
          <cell r="D25">
            <v>17761.383999999998</v>
          </cell>
        </row>
        <row r="26">
          <cell r="C26">
            <v>220449</v>
          </cell>
          <cell r="D26">
            <v>167285.272</v>
          </cell>
        </row>
        <row r="27">
          <cell r="C27">
            <v>2440028</v>
          </cell>
          <cell r="D27">
            <v>2121377.486</v>
          </cell>
        </row>
        <row r="28">
          <cell r="C28">
            <v>149302</v>
          </cell>
          <cell r="D28">
            <v>97253.71</v>
          </cell>
        </row>
        <row r="30">
          <cell r="C30">
            <v>13</v>
          </cell>
          <cell r="D30">
            <v>4.5</v>
          </cell>
        </row>
        <row r="31">
          <cell r="C31">
            <v>50</v>
          </cell>
          <cell r="D31">
            <v>516.5</v>
          </cell>
        </row>
        <row r="32">
          <cell r="C32">
            <v>32</v>
          </cell>
          <cell r="D32">
            <v>178.18</v>
          </cell>
        </row>
        <row r="33">
          <cell r="C33">
            <v>11</v>
          </cell>
          <cell r="D33">
            <v>150.19999999999999</v>
          </cell>
        </row>
        <row r="34">
          <cell r="C34">
            <v>7</v>
          </cell>
          <cell r="D34">
            <v>188.12</v>
          </cell>
        </row>
        <row r="35">
          <cell r="C35">
            <v>282</v>
          </cell>
          <cell r="D35">
            <v>2780.2040000000002</v>
          </cell>
        </row>
        <row r="36">
          <cell r="C36">
            <v>2922</v>
          </cell>
          <cell r="D36">
            <v>24000.946</v>
          </cell>
        </row>
        <row r="37">
          <cell r="C37">
            <v>4993</v>
          </cell>
          <cell r="D37">
            <v>16826.52</v>
          </cell>
        </row>
        <row r="38">
          <cell r="C38">
            <v>192982</v>
          </cell>
          <cell r="D38">
            <v>187067.908</v>
          </cell>
        </row>
      </sheetData>
      <sheetData sheetId="12">
        <row r="12">
          <cell r="C12">
            <v>1332</v>
          </cell>
          <cell r="D12">
            <v>4603.5940000000001</v>
          </cell>
        </row>
        <row r="13">
          <cell r="C13">
            <v>120</v>
          </cell>
          <cell r="D13">
            <v>225.36799999999999</v>
          </cell>
        </row>
        <row r="14">
          <cell r="C14">
            <v>154</v>
          </cell>
          <cell r="D14">
            <v>933.72</v>
          </cell>
        </row>
        <row r="15">
          <cell r="C15">
            <v>7330</v>
          </cell>
          <cell r="D15">
            <v>89429.797999999995</v>
          </cell>
        </row>
        <row r="16">
          <cell r="C16">
            <v>4033</v>
          </cell>
          <cell r="D16">
            <v>36105.47</v>
          </cell>
        </row>
        <row r="17">
          <cell r="C17">
            <v>1983</v>
          </cell>
          <cell r="D17">
            <v>22011.777999999998</v>
          </cell>
        </row>
        <row r="18">
          <cell r="C18">
            <v>588</v>
          </cell>
          <cell r="D18">
            <v>10642.82</v>
          </cell>
        </row>
        <row r="19">
          <cell r="C19">
            <v>213</v>
          </cell>
          <cell r="D19">
            <v>2416.3200000000002</v>
          </cell>
        </row>
        <row r="20">
          <cell r="C20">
            <v>513</v>
          </cell>
          <cell r="D20">
            <v>18253.41</v>
          </cell>
        </row>
        <row r="21">
          <cell r="C21">
            <v>128</v>
          </cell>
          <cell r="D21">
            <v>367.4</v>
          </cell>
        </row>
        <row r="22">
          <cell r="C22">
            <v>289</v>
          </cell>
          <cell r="D22">
            <v>1317.9110000000001</v>
          </cell>
        </row>
        <row r="23">
          <cell r="C23">
            <v>522</v>
          </cell>
          <cell r="D23">
            <v>4457.2020000000002</v>
          </cell>
        </row>
        <row r="24">
          <cell r="C24">
            <v>72</v>
          </cell>
          <cell r="D24">
            <v>774.66</v>
          </cell>
        </row>
        <row r="25">
          <cell r="C25">
            <v>98</v>
          </cell>
          <cell r="D25">
            <v>1263.578</v>
          </cell>
        </row>
        <row r="26">
          <cell r="C26">
            <v>7004</v>
          </cell>
          <cell r="D26">
            <v>8098.0240000000003</v>
          </cell>
        </row>
        <row r="27">
          <cell r="C27">
            <v>17049</v>
          </cell>
          <cell r="D27">
            <v>111471.255</v>
          </cell>
        </row>
        <row r="28">
          <cell r="C28">
            <v>887</v>
          </cell>
          <cell r="D28">
            <v>3981.02</v>
          </cell>
        </row>
        <row r="30">
          <cell r="C30">
            <v>0</v>
          </cell>
          <cell r="D30">
            <v>0</v>
          </cell>
        </row>
        <row r="31">
          <cell r="C31">
            <v>27</v>
          </cell>
          <cell r="D31">
            <v>1177.5999999999999</v>
          </cell>
        </row>
        <row r="32">
          <cell r="C32">
            <v>15</v>
          </cell>
          <cell r="D32">
            <v>409.6</v>
          </cell>
        </row>
        <row r="33">
          <cell r="C33">
            <v>8</v>
          </cell>
          <cell r="D33">
            <v>358.4</v>
          </cell>
        </row>
        <row r="34">
          <cell r="C34">
            <v>4</v>
          </cell>
          <cell r="D34">
            <v>409.6</v>
          </cell>
        </row>
        <row r="35">
          <cell r="C35">
            <v>27</v>
          </cell>
          <cell r="D35">
            <v>333.32400000000001</v>
          </cell>
        </row>
        <row r="36">
          <cell r="C36">
            <v>23</v>
          </cell>
          <cell r="D36">
            <v>841.32299999999998</v>
          </cell>
        </row>
        <row r="37">
          <cell r="C37">
            <v>0</v>
          </cell>
          <cell r="D37">
            <v>0</v>
          </cell>
        </row>
        <row r="38">
          <cell r="C38">
            <v>260</v>
          </cell>
          <cell r="D38">
            <v>6844.9539999999997</v>
          </cell>
        </row>
      </sheetData>
      <sheetData sheetId="13">
        <row r="12">
          <cell r="C12">
            <v>5994941</v>
          </cell>
          <cell r="D12">
            <v>7769763.4410954835</v>
          </cell>
        </row>
        <row r="13">
          <cell r="C13">
            <v>450038</v>
          </cell>
          <cell r="D13">
            <v>494378.4063753268</v>
          </cell>
        </row>
        <row r="14">
          <cell r="C14">
            <v>262277</v>
          </cell>
          <cell r="D14">
            <v>404862.71771188086</v>
          </cell>
        </row>
        <row r="15">
          <cell r="C15">
            <v>960470</v>
          </cell>
          <cell r="D15">
            <v>3470353.7902428359</v>
          </cell>
        </row>
        <row r="16">
          <cell r="C16">
            <v>300344</v>
          </cell>
          <cell r="D16">
            <v>997897.93649731996</v>
          </cell>
        </row>
        <row r="17">
          <cell r="C17">
            <v>124051</v>
          </cell>
          <cell r="D17">
            <v>967729.34989974601</v>
          </cell>
        </row>
        <row r="18">
          <cell r="C18">
            <v>44863</v>
          </cell>
          <cell r="D18">
            <v>768808.44787173998</v>
          </cell>
        </row>
        <row r="19">
          <cell r="C19">
            <v>36486</v>
          </cell>
          <cell r="D19">
            <v>165686.54402597371</v>
          </cell>
        </row>
        <row r="20">
          <cell r="C20">
            <v>454726</v>
          </cell>
          <cell r="D20">
            <v>570231.51194805175</v>
          </cell>
        </row>
        <row r="21">
          <cell r="C21">
            <v>11314</v>
          </cell>
          <cell r="D21">
            <v>232767.236875</v>
          </cell>
        </row>
        <row r="22">
          <cell r="C22">
            <v>133402</v>
          </cell>
          <cell r="D22">
            <v>385661.32806366932</v>
          </cell>
        </row>
        <row r="23">
          <cell r="C23">
            <v>203033</v>
          </cell>
          <cell r="D23">
            <v>1697653.1243130672</v>
          </cell>
        </row>
        <row r="24">
          <cell r="C24">
            <v>28428</v>
          </cell>
          <cell r="D24">
            <v>110111.93648811941</v>
          </cell>
        </row>
        <row r="25">
          <cell r="C25">
            <v>51029</v>
          </cell>
          <cell r="D25">
            <v>159898.71442607109</v>
          </cell>
        </row>
        <row r="26">
          <cell r="C26">
            <v>692508</v>
          </cell>
          <cell r="D26">
            <v>1276606.1014753252</v>
          </cell>
        </row>
        <row r="27">
          <cell r="C27">
            <v>8787440</v>
          </cell>
          <cell r="D27">
            <v>16002056.79706678</v>
          </cell>
        </row>
        <row r="28">
          <cell r="C28">
            <v>666250</v>
          </cell>
          <cell r="D28">
            <v>1125649.841783067</v>
          </cell>
        </row>
        <row r="30">
          <cell r="C30">
            <v>1243</v>
          </cell>
          <cell r="D30">
            <v>1944.93</v>
          </cell>
        </row>
        <row r="31">
          <cell r="C31">
            <v>6319</v>
          </cell>
          <cell r="D31">
            <v>1371248.8200000003</v>
          </cell>
        </row>
        <row r="32">
          <cell r="C32">
            <v>3144</v>
          </cell>
          <cell r="D32">
            <v>127638.98</v>
          </cell>
        </row>
        <row r="33">
          <cell r="C33">
            <v>1571</v>
          </cell>
          <cell r="D33">
            <v>273285.77</v>
          </cell>
        </row>
        <row r="34">
          <cell r="C34">
            <v>1604</v>
          </cell>
          <cell r="D34">
            <v>970324.06999999983</v>
          </cell>
        </row>
        <row r="35">
          <cell r="C35">
            <v>14980</v>
          </cell>
          <cell r="D35">
            <v>61702.425000000003</v>
          </cell>
        </row>
        <row r="36">
          <cell r="C36">
            <v>146487</v>
          </cell>
          <cell r="D36">
            <v>2594831.6269999999</v>
          </cell>
        </row>
        <row r="37">
          <cell r="C37">
            <v>174909</v>
          </cell>
          <cell r="D37">
            <v>1412013.82</v>
          </cell>
        </row>
        <row r="38">
          <cell r="C38">
            <v>792195</v>
          </cell>
          <cell r="D38">
            <v>4816494.2349999994</v>
          </cell>
        </row>
      </sheetData>
      <sheetData sheetId="14">
        <row r="11">
          <cell r="C11">
            <v>1455743</v>
          </cell>
          <cell r="D11">
            <v>2021247.8809327399</v>
          </cell>
          <cell r="E11">
            <v>3294858</v>
          </cell>
          <cell r="F11">
            <v>5678235.3606797</v>
          </cell>
        </row>
        <row r="12">
          <cell r="C12">
            <v>18593</v>
          </cell>
          <cell r="D12">
            <v>63991.881277</v>
          </cell>
          <cell r="E12">
            <v>209422</v>
          </cell>
          <cell r="F12">
            <v>472107.4021226</v>
          </cell>
        </row>
        <row r="13">
          <cell r="C13">
            <v>9694</v>
          </cell>
          <cell r="D13">
            <v>644728.40324460005</v>
          </cell>
          <cell r="E13">
            <v>77106</v>
          </cell>
          <cell r="F13">
            <v>820310.13083659997</v>
          </cell>
        </row>
        <row r="14">
          <cell r="C14">
            <v>331245</v>
          </cell>
          <cell r="D14">
            <v>2216262.1309395502</v>
          </cell>
          <cell r="E14">
            <v>836504</v>
          </cell>
          <cell r="F14">
            <v>5628636.1163438298</v>
          </cell>
        </row>
        <row r="15">
          <cell r="C15">
            <v>269965</v>
          </cell>
          <cell r="D15">
            <v>1074842.65172997</v>
          </cell>
          <cell r="E15">
            <v>598462</v>
          </cell>
          <cell r="F15">
            <v>2193542.9838209902</v>
          </cell>
        </row>
        <row r="16">
          <cell r="C16">
            <v>23091</v>
          </cell>
          <cell r="D16">
            <v>778840.65452098101</v>
          </cell>
          <cell r="E16">
            <v>102610</v>
          </cell>
          <cell r="F16">
            <v>1887756.9505882901</v>
          </cell>
        </row>
        <row r="17">
          <cell r="C17">
            <v>1710</v>
          </cell>
          <cell r="D17">
            <v>143762.3246886</v>
          </cell>
          <cell r="E17">
            <v>16487</v>
          </cell>
          <cell r="F17">
            <v>1159887.1984324499</v>
          </cell>
        </row>
        <row r="18">
          <cell r="C18">
            <v>480</v>
          </cell>
          <cell r="D18">
            <v>1883</v>
          </cell>
          <cell r="E18">
            <v>1562</v>
          </cell>
          <cell r="F18">
            <v>6173.6835020999997</v>
          </cell>
        </row>
        <row r="19">
          <cell r="C19">
            <v>35999</v>
          </cell>
          <cell r="D19">
            <v>216933.5</v>
          </cell>
          <cell r="E19">
            <v>117383</v>
          </cell>
          <cell r="F19">
            <v>381275.3</v>
          </cell>
        </row>
        <row r="20">
          <cell r="C20">
            <v>823</v>
          </cell>
          <cell r="D20">
            <v>52865.5262</v>
          </cell>
          <cell r="E20">
            <v>1611</v>
          </cell>
          <cell r="F20">
            <v>234708.84937000001</v>
          </cell>
        </row>
        <row r="21">
          <cell r="C21">
            <v>62185</v>
          </cell>
          <cell r="D21">
            <v>80987.095128400004</v>
          </cell>
          <cell r="E21">
            <v>191054</v>
          </cell>
          <cell r="F21">
            <v>517129.65073579998</v>
          </cell>
        </row>
        <row r="22">
          <cell r="C22">
            <v>47732</v>
          </cell>
          <cell r="D22">
            <v>587692.99289620004</v>
          </cell>
          <cell r="E22">
            <v>485225</v>
          </cell>
          <cell r="F22">
            <v>4185428.0518109002</v>
          </cell>
        </row>
        <row r="23">
          <cell r="C23">
            <v>739</v>
          </cell>
          <cell r="D23">
            <v>13422.815049999999</v>
          </cell>
          <cell r="E23">
            <v>479</v>
          </cell>
          <cell r="F23">
            <v>14905.3129682</v>
          </cell>
        </row>
        <row r="24">
          <cell r="C24">
            <v>259</v>
          </cell>
          <cell r="D24">
            <v>17207.834360000001</v>
          </cell>
          <cell r="E24">
            <v>1949</v>
          </cell>
          <cell r="F24">
            <v>45226.087624</v>
          </cell>
        </row>
        <row r="25">
          <cell r="C25">
            <v>74736</v>
          </cell>
          <cell r="D25">
            <v>158336.65343800001</v>
          </cell>
          <cell r="E25">
            <v>91872</v>
          </cell>
          <cell r="F25">
            <v>336994.83219490002</v>
          </cell>
        </row>
        <row r="26">
          <cell r="C26">
            <v>2001749</v>
          </cell>
          <cell r="D26">
            <v>5856743.2134664906</v>
          </cell>
          <cell r="E26">
            <v>5190080</v>
          </cell>
          <cell r="F26">
            <v>17933681.794686526</v>
          </cell>
        </row>
        <row r="27">
          <cell r="C27">
            <v>1007759</v>
          </cell>
          <cell r="D27">
            <v>2059445.2760412199</v>
          </cell>
          <cell r="E27">
            <v>2692969</v>
          </cell>
          <cell r="F27">
            <v>5565950.5115481997</v>
          </cell>
        </row>
        <row r="29">
          <cell r="C29">
            <v>564</v>
          </cell>
          <cell r="D29">
            <v>6685.92</v>
          </cell>
          <cell r="E29">
            <v>22167</v>
          </cell>
          <cell r="F29">
            <v>31656.556400000001</v>
          </cell>
        </row>
        <row r="30">
          <cell r="C30">
            <v>3277</v>
          </cell>
          <cell r="D30">
            <v>267220.57364781701</v>
          </cell>
          <cell r="E30">
            <v>3194</v>
          </cell>
          <cell r="F30">
            <v>870778.56927833694</v>
          </cell>
        </row>
        <row r="31">
          <cell r="C31">
            <v>2464</v>
          </cell>
          <cell r="D31">
            <v>50769.677000000003</v>
          </cell>
          <cell r="E31">
            <v>1319</v>
          </cell>
          <cell r="F31">
            <v>164946.8383261</v>
          </cell>
        </row>
        <row r="32">
          <cell r="C32">
            <v>398</v>
          </cell>
          <cell r="D32">
            <v>162081.60540500001</v>
          </cell>
          <cell r="E32">
            <v>988</v>
          </cell>
          <cell r="F32">
            <v>360251.39610680001</v>
          </cell>
        </row>
        <row r="33">
          <cell r="C33">
            <v>415</v>
          </cell>
          <cell r="D33">
            <v>54369.291242817002</v>
          </cell>
          <cell r="E33">
            <v>887</v>
          </cell>
          <cell r="F33">
            <v>345580.33484543703</v>
          </cell>
        </row>
        <row r="34">
          <cell r="C34">
            <v>2585</v>
          </cell>
          <cell r="D34">
            <v>20971.131976000001</v>
          </cell>
          <cell r="E34">
            <v>6193</v>
          </cell>
          <cell r="F34">
            <v>83682.969848499895</v>
          </cell>
        </row>
        <row r="35">
          <cell r="C35">
            <v>38683</v>
          </cell>
          <cell r="D35">
            <v>938050.61630580097</v>
          </cell>
          <cell r="E35">
            <v>242749</v>
          </cell>
          <cell r="F35">
            <v>4214294.3118169997</v>
          </cell>
        </row>
        <row r="36">
          <cell r="C36">
            <v>110526</v>
          </cell>
          <cell r="D36">
            <v>477485.82370260003</v>
          </cell>
          <cell r="E36">
            <v>753420</v>
          </cell>
          <cell r="F36">
            <v>1876046.0429016</v>
          </cell>
        </row>
        <row r="37">
          <cell r="C37">
            <v>221111</v>
          </cell>
          <cell r="D37">
            <v>3038845.1922129998</v>
          </cell>
          <cell r="E37">
            <v>655918</v>
          </cell>
          <cell r="F37">
            <v>10078639.9799821</v>
          </cell>
        </row>
      </sheetData>
      <sheetData sheetId="15">
        <row r="11">
          <cell r="C11">
            <v>241854</v>
          </cell>
          <cell r="D11">
            <v>426457.39001779997</v>
          </cell>
          <cell r="E11">
            <v>622033</v>
          </cell>
          <cell r="F11">
            <v>1187833.72157908</v>
          </cell>
        </row>
        <row r="12">
          <cell r="C12">
            <v>27951</v>
          </cell>
          <cell r="D12">
            <v>78171.952650799998</v>
          </cell>
          <cell r="E12">
            <v>53446</v>
          </cell>
          <cell r="F12">
            <v>111501.2840345</v>
          </cell>
        </row>
        <row r="13">
          <cell r="C13">
            <v>14344</v>
          </cell>
          <cell r="D13">
            <v>98485.555027093505</v>
          </cell>
          <cell r="E13">
            <v>47140</v>
          </cell>
          <cell r="F13">
            <v>321772.50801617099</v>
          </cell>
        </row>
        <row r="14">
          <cell r="C14">
            <v>115387</v>
          </cell>
          <cell r="D14">
            <v>794332.34107533295</v>
          </cell>
          <cell r="E14">
            <v>446426</v>
          </cell>
          <cell r="F14">
            <v>1972377.61220251</v>
          </cell>
        </row>
        <row r="15">
          <cell r="C15">
            <v>98819</v>
          </cell>
          <cell r="D15">
            <v>268744.71328329202</v>
          </cell>
          <cell r="E15">
            <v>396554</v>
          </cell>
          <cell r="F15">
            <v>942539.00842541002</v>
          </cell>
        </row>
        <row r="16">
          <cell r="C16">
            <v>10566</v>
          </cell>
          <cell r="D16">
            <v>359853.68015279801</v>
          </cell>
          <cell r="E16">
            <v>41659</v>
          </cell>
          <cell r="F16">
            <v>775968.24149147701</v>
          </cell>
        </row>
        <row r="17">
          <cell r="C17">
            <v>936</v>
          </cell>
          <cell r="D17">
            <v>114600.24763924201</v>
          </cell>
          <cell r="E17">
            <v>3115</v>
          </cell>
          <cell r="F17">
            <v>199890.52475131801</v>
          </cell>
        </row>
        <row r="18">
          <cell r="C18">
            <v>1</v>
          </cell>
          <cell r="D18">
            <v>1.1299999999999999</v>
          </cell>
          <cell r="E18">
            <v>26</v>
          </cell>
          <cell r="F18">
            <v>100.049905</v>
          </cell>
        </row>
        <row r="19">
          <cell r="C19">
            <v>5065</v>
          </cell>
          <cell r="D19">
            <v>51132.57</v>
          </cell>
          <cell r="E19">
            <v>5072</v>
          </cell>
          <cell r="F19">
            <v>53879.787629300001</v>
          </cell>
        </row>
        <row r="20">
          <cell r="C20">
            <v>34</v>
          </cell>
          <cell r="D20">
            <v>5166.1870781999996</v>
          </cell>
          <cell r="E20">
            <v>57</v>
          </cell>
          <cell r="F20">
            <v>17759.789378500001</v>
          </cell>
        </row>
        <row r="21">
          <cell r="C21">
            <v>3600</v>
          </cell>
          <cell r="D21">
            <v>6270.0661803000003</v>
          </cell>
          <cell r="E21">
            <v>9016</v>
          </cell>
          <cell r="F21">
            <v>25231.336710700001</v>
          </cell>
        </row>
        <row r="22">
          <cell r="C22">
            <v>10600</v>
          </cell>
          <cell r="D22">
            <v>42481.938899599998</v>
          </cell>
          <cell r="E22">
            <v>62736</v>
          </cell>
          <cell r="F22">
            <v>423935.78828936</v>
          </cell>
        </row>
        <row r="23">
          <cell r="C23">
            <v>6</v>
          </cell>
          <cell r="D23">
            <v>184.05099999999999</v>
          </cell>
          <cell r="E23">
            <v>15</v>
          </cell>
          <cell r="F23">
            <v>651.20065999999997</v>
          </cell>
        </row>
        <row r="24">
          <cell r="C24">
            <v>16</v>
          </cell>
          <cell r="D24">
            <v>387.6</v>
          </cell>
          <cell r="E24">
            <v>107</v>
          </cell>
          <cell r="F24">
            <v>8173.6613305000001</v>
          </cell>
        </row>
        <row r="25">
          <cell r="C25">
            <v>35436</v>
          </cell>
          <cell r="D25">
            <v>24671.90106</v>
          </cell>
          <cell r="E25">
            <v>60689</v>
          </cell>
          <cell r="F25">
            <v>51796.336346000098</v>
          </cell>
        </row>
        <row r="26">
          <cell r="C26">
            <v>449228</v>
          </cell>
          <cell r="D26">
            <v>1476608.982989127</v>
          </cell>
          <cell r="E26">
            <v>1301665</v>
          </cell>
          <cell r="F26">
            <v>4121033.23854732</v>
          </cell>
        </row>
        <row r="27">
          <cell r="C27">
            <v>253969</v>
          </cell>
          <cell r="D27">
            <v>196127.29994299999</v>
          </cell>
          <cell r="E27">
            <v>793659</v>
          </cell>
          <cell r="F27">
            <v>693267.42245164001</v>
          </cell>
        </row>
        <row r="29">
          <cell r="C29">
            <v>4206</v>
          </cell>
          <cell r="D29">
            <v>10667.89</v>
          </cell>
          <cell r="E29">
            <v>3434</v>
          </cell>
          <cell r="F29">
            <v>14328.187090400001</v>
          </cell>
        </row>
        <row r="30">
          <cell r="C30">
            <v>1413</v>
          </cell>
          <cell r="D30">
            <v>127871.75289703401</v>
          </cell>
          <cell r="E30">
            <v>2880</v>
          </cell>
          <cell r="F30">
            <v>528267.63180717803</v>
          </cell>
        </row>
        <row r="31">
          <cell r="C31">
            <v>332</v>
          </cell>
          <cell r="D31">
            <v>36172.656089999997</v>
          </cell>
          <cell r="E31">
            <v>910</v>
          </cell>
          <cell r="F31">
            <v>194918.10793289999</v>
          </cell>
        </row>
        <row r="32">
          <cell r="C32">
            <v>907</v>
          </cell>
          <cell r="D32">
            <v>39922.432999999997</v>
          </cell>
          <cell r="E32">
            <v>1274</v>
          </cell>
          <cell r="F32">
            <v>76800.5888461</v>
          </cell>
        </row>
        <row r="33">
          <cell r="C33">
            <v>174</v>
          </cell>
          <cell r="D33">
            <v>51776.663807033998</v>
          </cell>
          <cell r="E33">
            <v>696</v>
          </cell>
          <cell r="F33">
            <v>256548.93502817801</v>
          </cell>
        </row>
        <row r="34">
          <cell r="C34">
            <v>138</v>
          </cell>
          <cell r="D34">
            <v>845.12870999999996</v>
          </cell>
          <cell r="E34">
            <v>793</v>
          </cell>
          <cell r="F34">
            <v>5042.4366689999997</v>
          </cell>
        </row>
        <row r="35">
          <cell r="C35">
            <v>10332</v>
          </cell>
          <cell r="D35">
            <v>388208.00835999998</v>
          </cell>
          <cell r="E35">
            <v>65128</v>
          </cell>
          <cell r="F35">
            <v>2073331.1371317999</v>
          </cell>
        </row>
        <row r="36">
          <cell r="C36">
            <v>88693</v>
          </cell>
          <cell r="D36">
            <v>438987.413138</v>
          </cell>
          <cell r="E36">
            <v>301624</v>
          </cell>
          <cell r="F36">
            <v>913374.14812350005</v>
          </cell>
        </row>
        <row r="37">
          <cell r="C37">
            <v>807390</v>
          </cell>
          <cell r="D37">
            <v>4333714.6056417096</v>
          </cell>
          <cell r="E37">
            <v>2040333</v>
          </cell>
          <cell r="F37">
            <v>8392382.1645325106</v>
          </cell>
        </row>
      </sheetData>
      <sheetData sheetId="16">
        <row r="11">
          <cell r="C11">
            <v>619871</v>
          </cell>
          <cell r="D11">
            <v>526841</v>
          </cell>
          <cell r="E11">
            <v>1574221</v>
          </cell>
          <cell r="F11">
            <v>1895775.52</v>
          </cell>
        </row>
        <row r="12">
          <cell r="C12">
            <v>1941</v>
          </cell>
          <cell r="D12">
            <v>3348</v>
          </cell>
          <cell r="E12">
            <v>47952</v>
          </cell>
          <cell r="F12">
            <v>121995</v>
          </cell>
        </row>
        <row r="13">
          <cell r="C13">
            <v>815</v>
          </cell>
          <cell r="D13">
            <v>1135</v>
          </cell>
          <cell r="E13">
            <v>6014</v>
          </cell>
          <cell r="F13">
            <v>15602.61</v>
          </cell>
        </row>
        <row r="14">
          <cell r="C14">
            <v>73181</v>
          </cell>
          <cell r="D14">
            <v>96400</v>
          </cell>
          <cell r="E14">
            <v>295673</v>
          </cell>
          <cell r="F14">
            <v>306718</v>
          </cell>
        </row>
        <row r="15">
          <cell r="C15">
            <v>72758</v>
          </cell>
          <cell r="D15">
            <v>82495</v>
          </cell>
          <cell r="E15">
            <v>293303</v>
          </cell>
          <cell r="F15">
            <v>229356</v>
          </cell>
        </row>
        <row r="16">
          <cell r="C16">
            <v>419</v>
          </cell>
          <cell r="D16">
            <v>13177</v>
          </cell>
          <cell r="E16">
            <v>2343</v>
          </cell>
          <cell r="F16">
            <v>63138</v>
          </cell>
        </row>
        <row r="17">
          <cell r="C17">
            <v>3</v>
          </cell>
          <cell r="D17">
            <v>572</v>
          </cell>
          <cell r="E17">
            <v>27</v>
          </cell>
          <cell r="F17">
            <v>14224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1</v>
          </cell>
          <cell r="D19">
            <v>156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6711</v>
          </cell>
          <cell r="D21">
            <v>4923</v>
          </cell>
          <cell r="E21">
            <v>25680</v>
          </cell>
          <cell r="F21">
            <v>53131</v>
          </cell>
        </row>
        <row r="22">
          <cell r="C22">
            <v>5766</v>
          </cell>
          <cell r="D22">
            <v>14774</v>
          </cell>
          <cell r="E22">
            <v>30207</v>
          </cell>
          <cell r="F22">
            <v>163270</v>
          </cell>
        </row>
        <row r="23">
          <cell r="C23">
            <v>47</v>
          </cell>
          <cell r="D23">
            <v>188</v>
          </cell>
          <cell r="E23">
            <v>166</v>
          </cell>
          <cell r="F23">
            <v>1287</v>
          </cell>
        </row>
        <row r="24">
          <cell r="C24">
            <v>441</v>
          </cell>
          <cell r="D24">
            <v>86</v>
          </cell>
          <cell r="E24">
            <v>17241</v>
          </cell>
          <cell r="F24">
            <v>3516</v>
          </cell>
        </row>
        <row r="25">
          <cell r="C25">
            <v>21449</v>
          </cell>
          <cell r="D25">
            <v>25454.27</v>
          </cell>
          <cell r="E25">
            <v>78499</v>
          </cell>
          <cell r="F25">
            <v>56217.87</v>
          </cell>
        </row>
        <row r="26">
          <cell r="C26">
            <v>730222</v>
          </cell>
          <cell r="D26">
            <v>673149.27</v>
          </cell>
          <cell r="E26">
            <v>2075653</v>
          </cell>
          <cell r="F26">
            <v>2617513</v>
          </cell>
        </row>
        <row r="27">
          <cell r="C27">
            <v>314603</v>
          </cell>
          <cell r="D27">
            <v>262704.02</v>
          </cell>
          <cell r="E27">
            <v>1334984</v>
          </cell>
          <cell r="F27">
            <v>1209761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18</v>
          </cell>
          <cell r="D34">
            <v>89</v>
          </cell>
          <cell r="E34">
            <v>62</v>
          </cell>
          <cell r="F34">
            <v>1027</v>
          </cell>
        </row>
        <row r="35">
          <cell r="C35">
            <v>436</v>
          </cell>
          <cell r="D35">
            <v>2537</v>
          </cell>
          <cell r="E35">
            <v>1066</v>
          </cell>
          <cell r="F35">
            <v>28629</v>
          </cell>
        </row>
        <row r="36">
          <cell r="C36">
            <v>4157</v>
          </cell>
          <cell r="D36">
            <v>8088</v>
          </cell>
          <cell r="E36">
            <v>24588</v>
          </cell>
          <cell r="F36">
            <v>40119</v>
          </cell>
        </row>
        <row r="37">
          <cell r="C37">
            <v>85134</v>
          </cell>
          <cell r="D37">
            <v>92734.28</v>
          </cell>
          <cell r="E37">
            <v>177122</v>
          </cell>
          <cell r="F37">
            <v>236435</v>
          </cell>
        </row>
      </sheetData>
      <sheetData sheetId="17">
        <row r="11">
          <cell r="C11">
            <v>891336</v>
          </cell>
          <cell r="D11">
            <v>537708.99</v>
          </cell>
          <cell r="E11">
            <v>2554408</v>
          </cell>
          <cell r="F11">
            <v>1404120.03</v>
          </cell>
        </row>
        <row r="12">
          <cell r="C12">
            <v>261</v>
          </cell>
          <cell r="D12">
            <v>262.14999999999998</v>
          </cell>
          <cell r="E12">
            <v>109523</v>
          </cell>
          <cell r="F12">
            <v>34075.9</v>
          </cell>
        </row>
        <row r="13">
          <cell r="C13">
            <v>0</v>
          </cell>
          <cell r="D13">
            <v>0</v>
          </cell>
          <cell r="E13">
            <v>595</v>
          </cell>
          <cell r="F13">
            <v>710.49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891597</v>
          </cell>
          <cell r="D26">
            <v>537971.14</v>
          </cell>
          <cell r="E26">
            <v>2664526</v>
          </cell>
          <cell r="F26">
            <v>1438906.42</v>
          </cell>
        </row>
        <row r="27">
          <cell r="C27">
            <v>741020</v>
          </cell>
          <cell r="D27">
            <v>405661</v>
          </cell>
          <cell r="E27">
            <v>2009134</v>
          </cell>
          <cell r="F27">
            <v>1023331.00004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23</v>
          </cell>
          <cell r="D34">
            <v>88</v>
          </cell>
          <cell r="E34">
            <v>46</v>
          </cell>
          <cell r="F34">
            <v>233</v>
          </cell>
        </row>
        <row r="35">
          <cell r="C35">
            <v>221</v>
          </cell>
          <cell r="D35">
            <v>6664.9</v>
          </cell>
          <cell r="E35">
            <v>12777</v>
          </cell>
          <cell r="F35">
            <v>19267.580000000002</v>
          </cell>
        </row>
        <row r="36">
          <cell r="C36">
            <v>5064</v>
          </cell>
          <cell r="D36">
            <v>20416</v>
          </cell>
          <cell r="E36">
            <v>38095</v>
          </cell>
          <cell r="F36">
            <v>66686</v>
          </cell>
        </row>
        <row r="37">
          <cell r="C37">
            <v>2867</v>
          </cell>
          <cell r="D37">
            <v>472460</v>
          </cell>
          <cell r="E37">
            <v>79348</v>
          </cell>
          <cell r="F37">
            <v>1939114</v>
          </cell>
        </row>
      </sheetData>
      <sheetData sheetId="18">
        <row r="3">
          <cell r="A3" t="str">
            <v>Statement showing Disbursements and Outstanding  for the quarter ended :  SEPT 2017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772</v>
          </cell>
          <cell r="D14">
            <v>17618.46</v>
          </cell>
          <cell r="E14">
            <v>5121</v>
          </cell>
          <cell r="F14">
            <v>155117.34</v>
          </cell>
        </row>
        <row r="15">
          <cell r="C15">
            <v>155</v>
          </cell>
          <cell r="D15">
            <v>1992.94</v>
          </cell>
          <cell r="E15">
            <v>1326</v>
          </cell>
          <cell r="F15">
            <v>14639.48</v>
          </cell>
        </row>
        <row r="16">
          <cell r="C16">
            <v>586</v>
          </cell>
          <cell r="D16">
            <v>14816.43</v>
          </cell>
          <cell r="E16">
            <v>3364</v>
          </cell>
          <cell r="F16">
            <v>111550</v>
          </cell>
        </row>
        <row r="17">
          <cell r="C17">
            <v>30</v>
          </cell>
          <cell r="D17">
            <v>758.09</v>
          </cell>
          <cell r="E17">
            <v>127</v>
          </cell>
          <cell r="F17">
            <v>10382.81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1</v>
          </cell>
          <cell r="D19">
            <v>51</v>
          </cell>
          <cell r="E19">
            <v>304</v>
          </cell>
          <cell r="F19">
            <v>18545.05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48</v>
          </cell>
          <cell r="D25">
            <v>2211.87</v>
          </cell>
          <cell r="E25">
            <v>0</v>
          </cell>
          <cell r="F25">
            <v>0</v>
          </cell>
        </row>
        <row r="26">
          <cell r="C26">
            <v>820</v>
          </cell>
          <cell r="D26">
            <v>19830.329999999998</v>
          </cell>
          <cell r="E26">
            <v>5121</v>
          </cell>
          <cell r="F26">
            <v>155117.34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5</v>
          </cell>
          <cell r="D30">
            <v>253.38</v>
          </cell>
          <cell r="E30">
            <v>49</v>
          </cell>
          <cell r="F30">
            <v>16348.41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5</v>
          </cell>
          <cell r="D32">
            <v>253.38</v>
          </cell>
          <cell r="E32">
            <v>33</v>
          </cell>
          <cell r="F32">
            <v>9651.39</v>
          </cell>
        </row>
        <row r="33">
          <cell r="C33">
            <v>0</v>
          </cell>
          <cell r="D33">
            <v>0</v>
          </cell>
          <cell r="E33">
            <v>16</v>
          </cell>
          <cell r="F33">
            <v>6697.02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4</v>
          </cell>
          <cell r="F37">
            <v>1865.05</v>
          </cell>
        </row>
      </sheetData>
      <sheetData sheetId="19">
        <row r="10">
          <cell r="C10">
            <v>3208804</v>
          </cell>
          <cell r="D10">
            <v>3512255.2609505402</v>
          </cell>
        </row>
        <row r="11">
          <cell r="C11">
            <v>48746</v>
          </cell>
          <cell r="D11">
            <v>145773.9839278</v>
          </cell>
        </row>
        <row r="12">
          <cell r="C12">
            <v>24853</v>
          </cell>
          <cell r="D12">
            <v>744348.95827169355</v>
          </cell>
        </row>
        <row r="13">
          <cell r="C13">
            <v>520585</v>
          </cell>
          <cell r="D13">
            <v>3124612.932014883</v>
          </cell>
        </row>
        <row r="14">
          <cell r="C14">
            <v>441697</v>
          </cell>
          <cell r="D14">
            <v>1428075.305013262</v>
          </cell>
        </row>
        <row r="15">
          <cell r="C15">
            <v>34662</v>
          </cell>
          <cell r="D15">
            <v>1166687.764673779</v>
          </cell>
        </row>
        <row r="16">
          <cell r="C16">
            <v>2679</v>
          </cell>
          <cell r="D16">
            <v>259692.662327842</v>
          </cell>
        </row>
        <row r="17">
          <cell r="C17">
            <v>481</v>
          </cell>
          <cell r="D17">
            <v>1884.13</v>
          </cell>
        </row>
        <row r="18">
          <cell r="C18">
            <v>41066</v>
          </cell>
          <cell r="D18">
            <v>268273.07</v>
          </cell>
        </row>
        <row r="19">
          <cell r="C19">
            <v>857</v>
          </cell>
          <cell r="D19">
            <v>58031.713278199997</v>
          </cell>
        </row>
        <row r="20">
          <cell r="C20">
            <v>72496</v>
          </cell>
          <cell r="D20">
            <v>92180.161308700001</v>
          </cell>
        </row>
        <row r="21">
          <cell r="C21">
            <v>64098</v>
          </cell>
          <cell r="D21">
            <v>644948.93179579999</v>
          </cell>
        </row>
        <row r="22">
          <cell r="C22">
            <v>792</v>
          </cell>
          <cell r="D22">
            <v>13794.866049999999</v>
          </cell>
        </row>
        <row r="23">
          <cell r="C23">
            <v>716</v>
          </cell>
          <cell r="D23">
            <v>17681.434359999999</v>
          </cell>
        </row>
        <row r="24">
          <cell r="C24">
            <v>131669</v>
          </cell>
          <cell r="D24">
            <v>210674.694498</v>
          </cell>
        </row>
        <row r="25">
          <cell r="C25">
            <v>4073616</v>
          </cell>
          <cell r="D25">
            <v>8564302.9364556186</v>
          </cell>
        </row>
        <row r="26">
          <cell r="C26">
            <v>2317351</v>
          </cell>
          <cell r="D26">
            <v>2923937.59598422</v>
          </cell>
        </row>
        <row r="28">
          <cell r="C28">
            <v>4770</v>
          </cell>
          <cell r="D28">
            <v>17353.809999999998</v>
          </cell>
        </row>
        <row r="29">
          <cell r="C29">
            <v>4695</v>
          </cell>
          <cell r="D29">
            <v>395345.70654485101</v>
          </cell>
        </row>
        <row r="30">
          <cell r="C30">
            <v>2796</v>
          </cell>
          <cell r="D30">
            <v>86942.33309</v>
          </cell>
        </row>
        <row r="31">
          <cell r="C31">
            <v>1310</v>
          </cell>
          <cell r="D31">
            <v>202257.418405</v>
          </cell>
        </row>
        <row r="32">
          <cell r="C32">
            <v>589</v>
          </cell>
          <cell r="D32">
            <v>106145.95504985101</v>
          </cell>
        </row>
        <row r="33">
          <cell r="C33">
            <v>2764</v>
          </cell>
          <cell r="D33">
            <v>21993.260686000001</v>
          </cell>
        </row>
        <row r="34">
          <cell r="C34">
            <v>49672</v>
          </cell>
          <cell r="D34">
            <v>1335460.5246658009</v>
          </cell>
        </row>
        <row r="35">
          <cell r="C35">
            <v>208440</v>
          </cell>
          <cell r="D35">
            <v>944977.23684060003</v>
          </cell>
        </row>
        <row r="36">
          <cell r="C36">
            <v>1116502</v>
          </cell>
          <cell r="D36">
            <v>7937754.0778547097</v>
          </cell>
        </row>
        <row r="37">
          <cell r="C37">
            <v>1386843</v>
          </cell>
          <cell r="D37">
            <v>10652884.616591962</v>
          </cell>
        </row>
        <row r="38">
          <cell r="C38">
            <v>5460459</v>
          </cell>
          <cell r="D38">
            <v>19217187.553047583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G"/>
      <sheetName val="Total"/>
      <sheetName val="ACH-BAL"/>
      <sheetName val="OUT STANDING"/>
    </sheetNames>
    <sheetDataSet>
      <sheetData sheetId="0">
        <row r="12">
          <cell r="CU12">
            <v>28737</v>
          </cell>
          <cell r="CV12">
            <v>22792</v>
          </cell>
        </row>
        <row r="13">
          <cell r="CU13">
            <v>55324</v>
          </cell>
          <cell r="CV13">
            <v>44342</v>
          </cell>
        </row>
        <row r="14">
          <cell r="CU14">
            <v>998514</v>
          </cell>
          <cell r="CV14">
            <v>868497</v>
          </cell>
        </row>
        <row r="15">
          <cell r="CU15">
            <v>189811</v>
          </cell>
          <cell r="CV15">
            <v>172456</v>
          </cell>
        </row>
        <row r="18">
          <cell r="CU18">
            <v>117142</v>
          </cell>
          <cell r="CV18">
            <v>109729</v>
          </cell>
        </row>
        <row r="19">
          <cell r="CU19">
            <v>127381</v>
          </cell>
          <cell r="CV19">
            <v>117551</v>
          </cell>
        </row>
        <row r="20">
          <cell r="CU20">
            <v>146320</v>
          </cell>
          <cell r="CV20">
            <v>137119</v>
          </cell>
        </row>
        <row r="21">
          <cell r="CU21">
            <v>187736</v>
          </cell>
          <cell r="CV21">
            <v>172698</v>
          </cell>
        </row>
        <row r="22">
          <cell r="CU22">
            <v>94286</v>
          </cell>
          <cell r="CV22">
            <v>88869</v>
          </cell>
        </row>
        <row r="23">
          <cell r="CU23">
            <v>122685</v>
          </cell>
          <cell r="CV23">
            <v>112260</v>
          </cell>
        </row>
        <row r="24">
          <cell r="CU24">
            <v>90154</v>
          </cell>
          <cell r="CV24">
            <v>84568</v>
          </cell>
        </row>
        <row r="25">
          <cell r="CU25">
            <v>79663</v>
          </cell>
          <cell r="CV25">
            <v>75071</v>
          </cell>
        </row>
        <row r="29">
          <cell r="CU29">
            <v>1154</v>
          </cell>
          <cell r="CV29">
            <v>1114</v>
          </cell>
        </row>
        <row r="30">
          <cell r="CU30">
            <v>3311</v>
          </cell>
          <cell r="CV30">
            <v>3239</v>
          </cell>
        </row>
        <row r="31">
          <cell r="CU31">
            <v>20697</v>
          </cell>
          <cell r="CV31">
            <v>20617</v>
          </cell>
        </row>
        <row r="32">
          <cell r="CU32">
            <v>24535</v>
          </cell>
          <cell r="CV32">
            <v>24340</v>
          </cell>
        </row>
        <row r="33">
          <cell r="CU33">
            <v>1221</v>
          </cell>
          <cell r="CV33">
            <v>1142</v>
          </cell>
        </row>
        <row r="34">
          <cell r="CU34">
            <v>1428</v>
          </cell>
          <cell r="CV34">
            <v>1305</v>
          </cell>
        </row>
        <row r="36">
          <cell r="CU36">
            <v>2010523</v>
          </cell>
          <cell r="CV36">
            <v>1864988</v>
          </cell>
        </row>
        <row r="37">
          <cell r="CU37">
            <v>2742821</v>
          </cell>
          <cell r="CV37">
            <v>2488690</v>
          </cell>
        </row>
        <row r="38">
          <cell r="CU38">
            <v>584868</v>
          </cell>
          <cell r="CV38">
            <v>543536</v>
          </cell>
        </row>
        <row r="39">
          <cell r="CU39">
            <v>909708.34</v>
          </cell>
          <cell r="CV39">
            <v>844676.34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9"/>
  <sheetViews>
    <sheetView topLeftCell="A13" workbookViewId="0">
      <selection activeCell="E52" sqref="E52"/>
    </sheetView>
  </sheetViews>
  <sheetFormatPr defaultRowHeight="15"/>
  <cols>
    <col min="1" max="1" width="38.28515625" customWidth="1"/>
    <col min="2" max="2" width="10" bestFit="1" customWidth="1"/>
    <col min="3" max="3" width="16.140625" customWidth="1"/>
    <col min="4" max="4" width="14.42578125" customWidth="1"/>
    <col min="5" max="5" width="19.140625" customWidth="1"/>
    <col min="6" max="6" width="20.7109375" customWidth="1"/>
    <col min="7" max="7" width="18.7109375" customWidth="1"/>
    <col min="8" max="8" width="13.85546875" customWidth="1"/>
    <col min="9" max="9" width="21.28515625" customWidth="1"/>
  </cols>
  <sheetData>
    <row r="2" spans="1:9" ht="54" customHeight="1">
      <c r="A2" s="448" t="s">
        <v>0</v>
      </c>
      <c r="B2" s="448"/>
      <c r="C2" s="448"/>
      <c r="D2" s="448"/>
      <c r="E2" s="448"/>
      <c r="F2" s="448"/>
      <c r="G2" s="448"/>
      <c r="H2" s="448"/>
      <c r="I2" s="448"/>
    </row>
    <row r="3" spans="1:9" ht="172.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s="5" customFormat="1" ht="24" customHeight="1">
      <c r="A4" s="2" t="s">
        <v>10</v>
      </c>
      <c r="B4" s="3" t="s">
        <v>11</v>
      </c>
      <c r="C4" s="4">
        <v>18.63</v>
      </c>
      <c r="D4" s="4">
        <v>18.63</v>
      </c>
      <c r="E4" s="4">
        <v>100</v>
      </c>
      <c r="F4" s="4">
        <v>100</v>
      </c>
      <c r="G4" s="4">
        <v>18.63</v>
      </c>
      <c r="H4" s="4">
        <v>100</v>
      </c>
      <c r="I4" s="4">
        <v>100</v>
      </c>
    </row>
    <row r="5" spans="1:9" s="5" customFormat="1" ht="24" customHeight="1">
      <c r="A5" s="2" t="s">
        <v>12</v>
      </c>
      <c r="B5" s="3" t="s">
        <v>13</v>
      </c>
      <c r="C5" s="4">
        <v>2.57</v>
      </c>
      <c r="D5" s="4">
        <v>2.29</v>
      </c>
      <c r="E5" s="4">
        <v>89.1</v>
      </c>
      <c r="F5" s="4">
        <v>88.8</v>
      </c>
      <c r="G5" s="4">
        <v>1.42</v>
      </c>
      <c r="H5" s="4">
        <v>55.2</v>
      </c>
      <c r="I5" s="4">
        <v>54.6</v>
      </c>
    </row>
    <row r="6" spans="1:9" s="5" customFormat="1" ht="24" customHeight="1">
      <c r="A6" s="2" t="s">
        <v>14</v>
      </c>
      <c r="B6" s="3" t="s">
        <v>13</v>
      </c>
      <c r="C6" s="4">
        <v>5.28</v>
      </c>
      <c r="D6" s="4">
        <v>3.31</v>
      </c>
      <c r="E6" s="4">
        <v>62.8</v>
      </c>
      <c r="F6" s="4">
        <v>62.4</v>
      </c>
      <c r="G6" s="4">
        <v>2.9</v>
      </c>
      <c r="H6" s="4">
        <v>54.9</v>
      </c>
      <c r="I6" s="4">
        <v>54.6</v>
      </c>
    </row>
    <row r="7" spans="1:9" s="5" customFormat="1" ht="24" customHeight="1">
      <c r="A7" s="2" t="s">
        <v>15</v>
      </c>
      <c r="B7" s="3" t="s">
        <v>11</v>
      </c>
      <c r="C7" s="4">
        <v>12.61</v>
      </c>
      <c r="D7" s="4">
        <v>7.24</v>
      </c>
      <c r="E7" s="4">
        <v>57.4</v>
      </c>
      <c r="F7" s="4">
        <v>56.4</v>
      </c>
      <c r="G7" s="4">
        <v>6.52</v>
      </c>
      <c r="H7" s="4">
        <v>51.7</v>
      </c>
      <c r="I7" s="4">
        <v>50.9</v>
      </c>
    </row>
    <row r="8" spans="1:9" s="5" customFormat="1" ht="24" customHeight="1">
      <c r="A8" s="2" t="s">
        <v>16</v>
      </c>
      <c r="B8" s="3" t="s">
        <v>11</v>
      </c>
      <c r="C8" s="4">
        <v>0.15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s="5" customFormat="1" ht="24" customHeight="1">
      <c r="A9" s="2" t="s">
        <v>17</v>
      </c>
      <c r="B9" s="3" t="s">
        <v>13</v>
      </c>
      <c r="C9" s="4">
        <v>6.3</v>
      </c>
      <c r="D9" s="4">
        <v>4.3099999999999996</v>
      </c>
      <c r="E9" s="4">
        <v>68.400000000000006</v>
      </c>
      <c r="F9" s="4">
        <v>67.599999999999994</v>
      </c>
      <c r="G9" s="4">
        <v>1.62</v>
      </c>
      <c r="H9" s="4">
        <v>25.7</v>
      </c>
      <c r="I9" s="4">
        <v>25.7</v>
      </c>
    </row>
    <row r="10" spans="1:9" s="5" customFormat="1" ht="24" customHeight="1">
      <c r="A10" s="2" t="s">
        <v>18</v>
      </c>
      <c r="B10" s="3" t="s">
        <v>13</v>
      </c>
      <c r="C10" s="4">
        <v>8.77</v>
      </c>
      <c r="D10" s="4">
        <v>7.51</v>
      </c>
      <c r="E10" s="4">
        <v>85.6</v>
      </c>
      <c r="F10" s="4">
        <v>85.4</v>
      </c>
      <c r="G10" s="4">
        <v>5.27</v>
      </c>
      <c r="H10" s="4">
        <v>60.1</v>
      </c>
      <c r="I10" s="4">
        <v>60.4</v>
      </c>
    </row>
    <row r="11" spans="1:9" s="5" customFormat="1" ht="24" customHeight="1">
      <c r="A11" s="2" t="s">
        <v>19</v>
      </c>
      <c r="B11" s="3" t="s">
        <v>13</v>
      </c>
      <c r="C11" s="4">
        <v>3.27</v>
      </c>
      <c r="D11" s="4">
        <v>2.04</v>
      </c>
      <c r="E11" s="4">
        <v>62.3</v>
      </c>
      <c r="F11" s="4">
        <v>62</v>
      </c>
      <c r="G11" s="4">
        <v>0.95</v>
      </c>
      <c r="H11" s="4">
        <v>28.9</v>
      </c>
      <c r="I11" s="4">
        <v>26</v>
      </c>
    </row>
    <row r="12" spans="1:9" s="5" customFormat="1" ht="24" customHeight="1">
      <c r="A12" s="2" t="s">
        <v>20</v>
      </c>
      <c r="B12" s="3" t="s">
        <v>13</v>
      </c>
      <c r="C12" s="4">
        <v>79.34</v>
      </c>
      <c r="D12" s="4">
        <v>63.31</v>
      </c>
      <c r="E12" s="4">
        <v>79.8</v>
      </c>
      <c r="F12" s="4">
        <v>79.3</v>
      </c>
      <c r="G12" s="4">
        <v>35.909999999999997</v>
      </c>
      <c r="H12" s="4">
        <v>45.3</v>
      </c>
      <c r="I12" s="4">
        <v>45.2</v>
      </c>
    </row>
    <row r="13" spans="1:9" s="5" customFormat="1" ht="24" customHeight="1">
      <c r="A13" s="2" t="s">
        <v>20</v>
      </c>
      <c r="B13" s="3" t="s">
        <v>21</v>
      </c>
      <c r="C13" s="4">
        <v>31.63</v>
      </c>
      <c r="D13" s="4">
        <v>30.65</v>
      </c>
      <c r="E13" s="4">
        <v>96.9</v>
      </c>
      <c r="F13" s="4">
        <v>96.6</v>
      </c>
      <c r="G13" s="4">
        <v>14.49</v>
      </c>
      <c r="H13" s="4">
        <v>45.8</v>
      </c>
      <c r="I13" s="4">
        <v>45.9</v>
      </c>
    </row>
    <row r="14" spans="1:9" s="5" customFormat="1" ht="33.75" customHeight="1">
      <c r="A14" s="2" t="s">
        <v>22</v>
      </c>
      <c r="B14" s="3" t="s">
        <v>11</v>
      </c>
      <c r="C14" s="4">
        <v>0.26</v>
      </c>
      <c r="D14" s="4">
        <v>0.16</v>
      </c>
      <c r="E14" s="4">
        <v>62.8</v>
      </c>
      <c r="F14" s="4">
        <v>62.8</v>
      </c>
      <c r="G14" s="4">
        <v>0.03</v>
      </c>
      <c r="H14" s="4">
        <v>11.5</v>
      </c>
      <c r="I14" s="4">
        <v>11.5</v>
      </c>
    </row>
    <row r="15" spans="1:9" s="5" customFormat="1" ht="24" customHeight="1">
      <c r="A15" s="2" t="s">
        <v>23</v>
      </c>
      <c r="B15" s="3" t="s">
        <v>13</v>
      </c>
      <c r="C15" s="4">
        <v>5.27</v>
      </c>
      <c r="D15" s="4">
        <v>4.37</v>
      </c>
      <c r="E15" s="4">
        <v>83.1</v>
      </c>
      <c r="F15" s="4">
        <v>83.1</v>
      </c>
      <c r="G15" s="4">
        <v>3.17</v>
      </c>
      <c r="H15" s="4">
        <v>60.2</v>
      </c>
      <c r="I15" s="4">
        <v>60.3</v>
      </c>
    </row>
    <row r="16" spans="1:9" s="5" customFormat="1" ht="24" customHeight="1">
      <c r="A16" s="2" t="s">
        <v>24</v>
      </c>
      <c r="B16" s="3" t="s">
        <v>11</v>
      </c>
      <c r="C16" s="4">
        <v>0.63</v>
      </c>
      <c r="D16" s="4">
        <v>0.31</v>
      </c>
      <c r="E16" s="4">
        <v>49.4</v>
      </c>
      <c r="F16" s="4">
        <v>49.1</v>
      </c>
      <c r="G16" s="4">
        <v>0</v>
      </c>
      <c r="H16" s="4">
        <v>0.6</v>
      </c>
      <c r="I16" s="4">
        <v>0.6</v>
      </c>
    </row>
    <row r="17" spans="1:9" s="5" customFormat="1" ht="24" customHeight="1">
      <c r="A17" s="2" t="s">
        <v>25</v>
      </c>
      <c r="B17" s="3" t="s">
        <v>13</v>
      </c>
      <c r="C17" s="4">
        <v>48</v>
      </c>
      <c r="D17" s="4">
        <v>32.36</v>
      </c>
      <c r="E17" s="4">
        <v>67.400000000000006</v>
      </c>
      <c r="F17" s="4">
        <v>67.400000000000006</v>
      </c>
      <c r="G17" s="4">
        <v>16.899999999999999</v>
      </c>
      <c r="H17" s="4">
        <v>35.200000000000003</v>
      </c>
      <c r="I17" s="4">
        <v>34.5</v>
      </c>
    </row>
    <row r="18" spans="1:9" s="5" customFormat="1" ht="24" customHeight="1">
      <c r="A18" s="2" t="s">
        <v>26</v>
      </c>
      <c r="B18" s="3" t="s">
        <v>11</v>
      </c>
      <c r="C18" s="4">
        <v>0.19</v>
      </c>
      <c r="D18" s="4">
        <v>7.0000000000000007E-2</v>
      </c>
      <c r="E18" s="4">
        <v>39.700000000000003</v>
      </c>
      <c r="F18" s="4">
        <v>39.700000000000003</v>
      </c>
      <c r="G18" s="4">
        <v>0.01</v>
      </c>
      <c r="H18" s="4">
        <v>3.5</v>
      </c>
      <c r="I18" s="4">
        <v>3.5</v>
      </c>
    </row>
    <row r="19" spans="1:9" s="5" customFormat="1" ht="24" customHeight="1">
      <c r="A19" s="2" t="s">
        <v>27</v>
      </c>
      <c r="B19" s="3" t="s">
        <v>13</v>
      </c>
      <c r="C19" s="4">
        <v>1.83</v>
      </c>
      <c r="D19" s="4">
        <v>1.62</v>
      </c>
      <c r="E19" s="4">
        <v>88.8</v>
      </c>
      <c r="F19" s="4">
        <v>86.9</v>
      </c>
      <c r="G19" s="4">
        <v>1.18</v>
      </c>
      <c r="H19" s="4">
        <v>64.400000000000006</v>
      </c>
      <c r="I19" s="4">
        <v>67.2</v>
      </c>
    </row>
    <row r="20" spans="1:9" s="5" customFormat="1" ht="35.25" customHeight="1">
      <c r="A20" s="2" t="s">
        <v>28</v>
      </c>
      <c r="B20" s="3" t="s">
        <v>11</v>
      </c>
      <c r="C20" s="4">
        <v>0.28999999999999998</v>
      </c>
      <c r="D20" s="4">
        <v>0.13</v>
      </c>
      <c r="E20" s="4">
        <v>45.4</v>
      </c>
      <c r="F20" s="4">
        <v>45.3</v>
      </c>
      <c r="G20" s="4">
        <v>0</v>
      </c>
      <c r="H20" s="4">
        <v>0</v>
      </c>
      <c r="I20" s="4">
        <v>0</v>
      </c>
    </row>
    <row r="21" spans="1:9" s="5" customFormat="1" ht="24" customHeight="1">
      <c r="A21" s="2" t="s">
        <v>29</v>
      </c>
      <c r="B21" s="3" t="s">
        <v>11</v>
      </c>
      <c r="C21" s="4">
        <v>3.34</v>
      </c>
      <c r="D21" s="4">
        <v>2.2799999999999998</v>
      </c>
      <c r="E21" s="4">
        <v>68.5</v>
      </c>
      <c r="F21" s="4">
        <v>68</v>
      </c>
      <c r="G21" s="4">
        <v>1.58</v>
      </c>
      <c r="H21" s="4">
        <v>47.4</v>
      </c>
      <c r="I21" s="4">
        <v>47</v>
      </c>
    </row>
    <row r="22" spans="1:9" s="5" customFormat="1" ht="24" customHeight="1">
      <c r="A22" s="2" t="s">
        <v>30</v>
      </c>
      <c r="B22" s="3" t="s">
        <v>11</v>
      </c>
      <c r="C22" s="4">
        <v>19.190000000000001</v>
      </c>
      <c r="D22" s="4">
        <v>13.38</v>
      </c>
      <c r="E22" s="4">
        <v>69.7</v>
      </c>
      <c r="F22" s="4">
        <v>69</v>
      </c>
      <c r="G22" s="4">
        <v>12.98</v>
      </c>
      <c r="H22" s="4">
        <v>67.599999999999994</v>
      </c>
      <c r="I22" s="4">
        <v>66.900000000000006</v>
      </c>
    </row>
    <row r="23" spans="1:9" s="5" customFormat="1" ht="24" customHeight="1">
      <c r="A23" s="2" t="s">
        <v>31</v>
      </c>
      <c r="B23" s="3" t="s">
        <v>11</v>
      </c>
      <c r="C23" s="4">
        <v>17.16</v>
      </c>
      <c r="D23" s="4">
        <v>10.65</v>
      </c>
      <c r="E23" s="4">
        <v>62.1</v>
      </c>
      <c r="F23" s="4">
        <v>60.8</v>
      </c>
      <c r="G23" s="4">
        <v>9.8800000000000008</v>
      </c>
      <c r="H23" s="4">
        <v>57.6</v>
      </c>
      <c r="I23" s="4">
        <v>55.1</v>
      </c>
    </row>
    <row r="24" spans="1:9" s="5" customFormat="1" ht="24" customHeight="1">
      <c r="A24" s="2" t="s">
        <v>32</v>
      </c>
      <c r="B24" s="3" t="s">
        <v>13</v>
      </c>
      <c r="C24" s="4">
        <v>8.32</v>
      </c>
      <c r="D24" s="4">
        <v>6.16</v>
      </c>
      <c r="E24" s="4">
        <v>74</v>
      </c>
      <c r="F24" s="4">
        <v>73.599999999999994</v>
      </c>
      <c r="G24" s="4">
        <v>4.67</v>
      </c>
      <c r="H24" s="4">
        <v>56.1</v>
      </c>
      <c r="I24" s="4">
        <v>55.8</v>
      </c>
    </row>
    <row r="25" spans="1:9" s="5" customFormat="1" ht="24" customHeight="1">
      <c r="A25" s="2" t="s">
        <v>33</v>
      </c>
      <c r="B25" s="3" t="s">
        <v>11</v>
      </c>
      <c r="C25" s="4">
        <v>1.27</v>
      </c>
      <c r="D25" s="4">
        <v>1.2</v>
      </c>
      <c r="E25" s="4">
        <v>94.4</v>
      </c>
      <c r="F25" s="4">
        <v>94.3</v>
      </c>
      <c r="G25" s="4">
        <v>1.1000000000000001</v>
      </c>
      <c r="H25" s="4">
        <v>86.1</v>
      </c>
      <c r="I25" s="4">
        <v>86.5</v>
      </c>
    </row>
    <row r="26" spans="1:9" s="5" customFormat="1" ht="24" customHeight="1">
      <c r="A26" s="2" t="s">
        <v>34</v>
      </c>
      <c r="B26" s="3" t="s">
        <v>13</v>
      </c>
      <c r="C26" s="4">
        <v>6.46</v>
      </c>
      <c r="D26" s="4">
        <v>4.8499999999999996</v>
      </c>
      <c r="E26" s="4">
        <v>75.099999999999994</v>
      </c>
      <c r="F26" s="4">
        <v>74.8</v>
      </c>
      <c r="G26" s="4">
        <v>1.79</v>
      </c>
      <c r="H26" s="4">
        <v>27.8</v>
      </c>
      <c r="I26" s="4">
        <v>27.8</v>
      </c>
    </row>
    <row r="27" spans="1:9" s="5" customFormat="1" ht="24" customHeight="1">
      <c r="A27" s="2" t="s">
        <v>35</v>
      </c>
      <c r="B27" s="3" t="s">
        <v>13</v>
      </c>
      <c r="C27" s="4">
        <v>8.57</v>
      </c>
      <c r="D27" s="4">
        <v>6.4</v>
      </c>
      <c r="E27" s="4">
        <v>74.8</v>
      </c>
      <c r="F27" s="4">
        <v>74.599999999999994</v>
      </c>
      <c r="G27" s="4">
        <v>3.84</v>
      </c>
      <c r="H27" s="4">
        <v>44.9</v>
      </c>
      <c r="I27" s="4">
        <v>44.9</v>
      </c>
    </row>
    <row r="28" spans="1:9" s="5" customFormat="1" ht="24" customHeight="1">
      <c r="A28" s="2" t="s">
        <v>36</v>
      </c>
      <c r="B28" s="3" t="s">
        <v>11</v>
      </c>
      <c r="C28" s="4">
        <v>1.5</v>
      </c>
      <c r="D28" s="4">
        <v>1.28</v>
      </c>
      <c r="E28" s="4">
        <v>85.4</v>
      </c>
      <c r="F28" s="4">
        <v>83.7</v>
      </c>
      <c r="G28" s="4">
        <v>1.28</v>
      </c>
      <c r="H28" s="4">
        <v>85.4</v>
      </c>
      <c r="I28" s="4">
        <v>83.7</v>
      </c>
    </row>
    <row r="29" spans="1:9" s="5" customFormat="1" ht="33" customHeight="1">
      <c r="A29" s="2" t="s">
        <v>37</v>
      </c>
      <c r="B29" s="3" t="s">
        <v>11</v>
      </c>
      <c r="C29" s="4">
        <v>0.18</v>
      </c>
      <c r="D29" s="4">
        <v>0.1</v>
      </c>
      <c r="E29" s="4">
        <v>54.6</v>
      </c>
      <c r="F29" s="4">
        <v>54.4</v>
      </c>
      <c r="G29" s="4">
        <v>0</v>
      </c>
      <c r="H29" s="4">
        <v>0</v>
      </c>
      <c r="I29" s="4">
        <v>0</v>
      </c>
    </row>
    <row r="30" spans="1:9" s="5" customFormat="1" ht="24" customHeight="1">
      <c r="A30" s="2" t="s">
        <v>38</v>
      </c>
      <c r="B30" s="3" t="s">
        <v>11</v>
      </c>
      <c r="C30" s="4">
        <v>39.729999999999997</v>
      </c>
      <c r="D30" s="4">
        <v>25.56</v>
      </c>
      <c r="E30" s="4">
        <v>64.3</v>
      </c>
      <c r="F30" s="4">
        <v>64.3</v>
      </c>
      <c r="G30" s="4">
        <v>4.1100000000000003</v>
      </c>
      <c r="H30" s="4">
        <v>10.3</v>
      </c>
      <c r="I30" s="4">
        <v>10.3</v>
      </c>
    </row>
    <row r="31" spans="1:9" s="5" customFormat="1" ht="24" customHeight="1">
      <c r="A31" s="2" t="s">
        <v>39</v>
      </c>
      <c r="B31" s="3" t="s">
        <v>11</v>
      </c>
      <c r="C31" s="4">
        <v>2.2200000000000002</v>
      </c>
      <c r="D31" s="4">
        <v>1.54</v>
      </c>
      <c r="E31" s="4">
        <v>69.2</v>
      </c>
      <c r="F31" s="4">
        <v>68.3</v>
      </c>
      <c r="G31" s="4">
        <v>0.71</v>
      </c>
      <c r="H31" s="4">
        <v>32.1</v>
      </c>
      <c r="I31" s="4">
        <v>0.4</v>
      </c>
    </row>
    <row r="32" spans="1:9" s="5" customFormat="1" ht="40.5" customHeight="1">
      <c r="A32" s="2" t="s">
        <v>40</v>
      </c>
      <c r="B32" s="3" t="s">
        <v>11</v>
      </c>
      <c r="C32" s="4">
        <v>8.81</v>
      </c>
      <c r="D32" s="4">
        <v>5.72</v>
      </c>
      <c r="E32" s="4">
        <v>64.900000000000006</v>
      </c>
      <c r="F32" s="4">
        <v>64.900000000000006</v>
      </c>
      <c r="G32" s="4">
        <v>4.95</v>
      </c>
      <c r="H32" s="4">
        <v>56.2</v>
      </c>
      <c r="I32" s="4">
        <v>56.2</v>
      </c>
    </row>
    <row r="33" spans="1:9" s="5" customFormat="1" ht="41.25" customHeight="1">
      <c r="A33" s="2" t="s">
        <v>41</v>
      </c>
      <c r="B33" s="3" t="s">
        <v>11</v>
      </c>
      <c r="C33" s="4">
        <v>1.1399999999999999</v>
      </c>
      <c r="D33" s="4">
        <v>0.59</v>
      </c>
      <c r="E33" s="4">
        <v>51.8</v>
      </c>
      <c r="F33" s="4">
        <v>51.8</v>
      </c>
      <c r="G33" s="4">
        <v>0</v>
      </c>
      <c r="H33" s="4">
        <v>0</v>
      </c>
      <c r="I33" s="4">
        <v>0</v>
      </c>
    </row>
    <row r="34" spans="1:9" s="5" customFormat="1" ht="31.5" customHeight="1">
      <c r="A34" s="2" t="s">
        <v>42</v>
      </c>
      <c r="B34" s="3" t="s">
        <v>13</v>
      </c>
      <c r="C34" s="4">
        <v>2.06</v>
      </c>
      <c r="D34" s="4">
        <v>1.23</v>
      </c>
      <c r="E34" s="4">
        <v>59.5</v>
      </c>
      <c r="F34" s="4">
        <v>58.4</v>
      </c>
      <c r="G34" s="4">
        <v>1.22</v>
      </c>
      <c r="H34" s="4">
        <v>59.4</v>
      </c>
      <c r="I34" s="4">
        <v>58.3</v>
      </c>
    </row>
    <row r="35" spans="1:9" s="5" customFormat="1" ht="24" customHeight="1">
      <c r="A35" s="2" t="s">
        <v>43</v>
      </c>
      <c r="B35" s="3" t="s">
        <v>13</v>
      </c>
      <c r="C35" s="4">
        <v>0.2</v>
      </c>
      <c r="D35" s="4">
        <v>0.16</v>
      </c>
      <c r="E35" s="4">
        <v>79.400000000000006</v>
      </c>
      <c r="F35" s="4">
        <v>77.3</v>
      </c>
      <c r="G35" s="4">
        <v>0.18</v>
      </c>
      <c r="H35" s="4">
        <v>89.6</v>
      </c>
      <c r="I35" s="4">
        <v>89.4</v>
      </c>
    </row>
    <row r="36" spans="1:9" s="5" customFormat="1" ht="24" customHeight="1">
      <c r="A36" s="2" t="s">
        <v>44</v>
      </c>
      <c r="B36" s="3" t="s">
        <v>13</v>
      </c>
      <c r="C36" s="4">
        <v>4.0599999999999996</v>
      </c>
      <c r="D36" s="4">
        <v>3.33</v>
      </c>
      <c r="E36" s="4">
        <v>82</v>
      </c>
      <c r="F36" s="4">
        <v>81.400000000000006</v>
      </c>
      <c r="G36" s="4">
        <v>2</v>
      </c>
      <c r="H36" s="4">
        <v>49.4</v>
      </c>
      <c r="I36" s="4">
        <v>47.6</v>
      </c>
    </row>
    <row r="37" spans="1:9" s="5" customFormat="1" ht="24" customHeight="1">
      <c r="A37" s="2" t="s">
        <v>45</v>
      </c>
      <c r="B37" s="3" t="s">
        <v>11</v>
      </c>
      <c r="C37" s="4">
        <v>2.97</v>
      </c>
      <c r="D37" s="4">
        <v>2.13</v>
      </c>
      <c r="E37" s="4">
        <v>72</v>
      </c>
      <c r="F37" s="4">
        <v>71.5</v>
      </c>
      <c r="G37" s="4">
        <v>1.06</v>
      </c>
      <c r="H37" s="4">
        <v>35.6</v>
      </c>
      <c r="I37" s="4">
        <v>35.799999999999997</v>
      </c>
    </row>
    <row r="38" spans="1:9" s="5" customFormat="1" ht="24" customHeight="1">
      <c r="A38" s="2" t="s">
        <v>46</v>
      </c>
      <c r="B38" s="3" t="s">
        <v>11</v>
      </c>
      <c r="C38" s="4">
        <v>2.33</v>
      </c>
      <c r="D38" s="4">
        <v>1.26</v>
      </c>
      <c r="E38" s="4">
        <v>54.3</v>
      </c>
      <c r="F38" s="4">
        <v>53.8</v>
      </c>
      <c r="G38" s="4">
        <v>0.78</v>
      </c>
      <c r="H38" s="4">
        <v>33.5</v>
      </c>
      <c r="I38" s="4">
        <v>33.5</v>
      </c>
    </row>
    <row r="39" spans="1:9" s="5" customFormat="1" ht="24" customHeight="1">
      <c r="A39" s="2" t="s">
        <v>47</v>
      </c>
      <c r="B39" s="3" t="s">
        <v>13</v>
      </c>
      <c r="C39" s="4">
        <v>158.1</v>
      </c>
      <c r="D39" s="4">
        <v>120.26</v>
      </c>
      <c r="E39" s="4">
        <v>76.099999999999994</v>
      </c>
      <c r="F39" s="4">
        <v>75.8</v>
      </c>
      <c r="G39" s="4">
        <v>62.9</v>
      </c>
      <c r="H39" s="4">
        <v>39.799999999999997</v>
      </c>
      <c r="I39" s="4">
        <v>38.700000000000003</v>
      </c>
    </row>
    <row r="40" spans="1:9" s="5" customFormat="1" ht="24" customHeight="1">
      <c r="A40" s="2" t="s">
        <v>47</v>
      </c>
      <c r="B40" s="3" t="s">
        <v>21</v>
      </c>
      <c r="C40" s="4">
        <v>22.84</v>
      </c>
      <c r="D40" s="4">
        <v>16.25</v>
      </c>
      <c r="E40" s="4">
        <v>71.099999999999994</v>
      </c>
      <c r="F40" s="4">
        <v>70.599999999999994</v>
      </c>
      <c r="G40" s="4">
        <v>0</v>
      </c>
      <c r="H40" s="4">
        <v>0</v>
      </c>
      <c r="I40" s="4">
        <v>0</v>
      </c>
    </row>
    <row r="41" spans="1:9" s="5" customFormat="1" ht="24" customHeight="1">
      <c r="A41" s="2" t="s">
        <v>48</v>
      </c>
      <c r="B41" s="3" t="s">
        <v>13</v>
      </c>
      <c r="C41" s="4">
        <v>61.17</v>
      </c>
      <c r="D41" s="4">
        <v>45.62</v>
      </c>
      <c r="E41" s="4">
        <v>74.599999999999994</v>
      </c>
      <c r="F41" s="4">
        <v>72.8</v>
      </c>
      <c r="G41" s="4">
        <v>23.97</v>
      </c>
      <c r="H41" s="4">
        <v>39.200000000000003</v>
      </c>
      <c r="I41" s="4">
        <v>38.6</v>
      </c>
    </row>
    <row r="42" spans="1:9" s="5" customFormat="1" ht="24" customHeight="1">
      <c r="A42" s="2" t="s">
        <v>48</v>
      </c>
      <c r="B42" s="3" t="s">
        <v>21</v>
      </c>
      <c r="C42" s="4">
        <v>36.840000000000003</v>
      </c>
      <c r="D42" s="4">
        <v>33.590000000000003</v>
      </c>
      <c r="E42" s="4">
        <v>91.2</v>
      </c>
      <c r="F42" s="4">
        <v>91</v>
      </c>
      <c r="G42" s="4">
        <v>8.93</v>
      </c>
      <c r="H42" s="4">
        <v>24.2</v>
      </c>
      <c r="I42" s="4">
        <v>24.1</v>
      </c>
    </row>
    <row r="43" spans="1:9" s="5" customFormat="1" ht="37.5" customHeight="1">
      <c r="A43" s="2" t="s">
        <v>49</v>
      </c>
      <c r="B43" s="3" t="s">
        <v>11</v>
      </c>
      <c r="C43" s="4">
        <v>0.31</v>
      </c>
      <c r="D43" s="4">
        <v>0.13</v>
      </c>
      <c r="E43" s="4">
        <v>43.3</v>
      </c>
      <c r="F43" s="4">
        <v>42.2</v>
      </c>
      <c r="G43" s="4">
        <v>0</v>
      </c>
      <c r="H43" s="4">
        <v>0</v>
      </c>
      <c r="I43" s="4">
        <v>0</v>
      </c>
    </row>
    <row r="44" spans="1:9" s="5" customFormat="1" ht="24" customHeight="1">
      <c r="A44" s="2" t="s">
        <v>50</v>
      </c>
      <c r="B44" s="3" t="s">
        <v>13</v>
      </c>
      <c r="C44" s="4">
        <v>2.64</v>
      </c>
      <c r="D44" s="4">
        <v>2.2799999999999998</v>
      </c>
      <c r="E44" s="4">
        <v>86.2</v>
      </c>
      <c r="F44" s="4">
        <v>85.8</v>
      </c>
      <c r="G44" s="4">
        <v>1.69</v>
      </c>
      <c r="H44" s="4">
        <v>64</v>
      </c>
      <c r="I44" s="4">
        <v>64</v>
      </c>
    </row>
    <row r="45" spans="1:9" s="5" customFormat="1" ht="24" customHeight="1">
      <c r="A45" s="2" t="s">
        <v>51</v>
      </c>
      <c r="B45" s="3" t="s">
        <v>13</v>
      </c>
      <c r="C45" s="4">
        <v>10.91</v>
      </c>
      <c r="D45" s="4">
        <v>8.85</v>
      </c>
      <c r="E45" s="4">
        <v>81.099999999999994</v>
      </c>
      <c r="F45" s="4">
        <v>80.099999999999994</v>
      </c>
      <c r="G45" s="4">
        <v>4.33</v>
      </c>
      <c r="H45" s="4">
        <v>39.700000000000003</v>
      </c>
      <c r="I45" s="4">
        <v>39.799999999999997</v>
      </c>
    </row>
    <row r="46" spans="1:9" s="5" customFormat="1" ht="24" customHeight="1">
      <c r="A46" s="2" t="s">
        <v>52</v>
      </c>
      <c r="B46" s="3" t="s">
        <v>13</v>
      </c>
      <c r="C46" s="4">
        <v>0.56999999999999995</v>
      </c>
      <c r="D46" s="4">
        <v>0.45</v>
      </c>
      <c r="E46" s="4">
        <v>78.2</v>
      </c>
      <c r="F46" s="4">
        <v>77.900000000000006</v>
      </c>
      <c r="G46" s="4">
        <v>0.31</v>
      </c>
      <c r="H46" s="4">
        <v>53.8</v>
      </c>
      <c r="I46" s="4">
        <v>53.9</v>
      </c>
    </row>
    <row r="47" spans="1:9" s="5" customFormat="1" ht="24" customHeight="1">
      <c r="A47" s="2" t="s">
        <v>53</v>
      </c>
      <c r="B47" s="3" t="s">
        <v>13</v>
      </c>
      <c r="C47" s="4">
        <v>44</v>
      </c>
      <c r="D47" s="4">
        <v>35.630000000000003</v>
      </c>
      <c r="E47" s="4">
        <v>81</v>
      </c>
      <c r="F47" s="4">
        <v>79.900000000000006</v>
      </c>
      <c r="G47" s="4">
        <v>30.89</v>
      </c>
      <c r="H47" s="4">
        <v>70.2</v>
      </c>
      <c r="I47" s="4">
        <v>69.900000000000006</v>
      </c>
    </row>
    <row r="48" spans="1:9" s="5" customFormat="1" ht="24" customHeight="1">
      <c r="A48" s="2" t="s">
        <v>54</v>
      </c>
      <c r="B48" s="3" t="s">
        <v>11</v>
      </c>
      <c r="C48" s="4">
        <v>1.54</v>
      </c>
      <c r="D48" s="4">
        <v>0.8</v>
      </c>
      <c r="E48" s="4">
        <v>52.1</v>
      </c>
      <c r="F48" s="4">
        <v>51.3</v>
      </c>
      <c r="G48" s="4">
        <v>0.45</v>
      </c>
      <c r="H48" s="4">
        <v>29.1</v>
      </c>
      <c r="I48" s="4">
        <v>29.1</v>
      </c>
    </row>
    <row r="49" spans="1:9" ht="49.5" customHeight="1">
      <c r="A49" s="449" t="s">
        <v>55</v>
      </c>
      <c r="B49" s="450"/>
      <c r="C49" s="6">
        <v>693.43</v>
      </c>
      <c r="D49" s="6">
        <v>530.01</v>
      </c>
      <c r="E49" s="6">
        <v>76.400000000000006</v>
      </c>
      <c r="F49" s="6">
        <v>75.900000000000006</v>
      </c>
      <c r="G49" s="6">
        <v>294.60000000000002</v>
      </c>
      <c r="H49" s="6">
        <v>42.5</v>
      </c>
      <c r="I49" s="6">
        <v>41.8</v>
      </c>
    </row>
  </sheetData>
  <mergeCells count="2">
    <mergeCell ref="A2:I2"/>
    <mergeCell ref="A49:B4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pane ySplit="3" topLeftCell="A31" activePane="bottomLeft" state="frozen"/>
      <selection pane="bottomLeft" activeCell="C7" sqref="C7"/>
    </sheetView>
  </sheetViews>
  <sheetFormatPr defaultRowHeight="23.25"/>
  <cols>
    <col min="1" max="1" width="33.7109375" style="98" customWidth="1"/>
    <col min="2" max="2" width="27" style="98" customWidth="1"/>
    <col min="3" max="3" width="32.7109375" style="98" customWidth="1"/>
    <col min="4" max="4" width="18.28515625" style="98" customWidth="1"/>
    <col min="5" max="5" width="25.28515625" style="98" customWidth="1"/>
    <col min="6" max="6" width="16.42578125" style="98" customWidth="1"/>
    <col min="7" max="7" width="15.5703125" style="98" customWidth="1"/>
    <col min="8" max="8" width="14.5703125" style="98" customWidth="1"/>
    <col min="9" max="9" width="0.5703125" style="98" customWidth="1"/>
    <col min="10" max="10" width="9.140625" style="98"/>
    <col min="11" max="16384" width="9.140625" style="64"/>
  </cols>
  <sheetData>
    <row r="1" spans="1:8" ht="31.5">
      <c r="A1" s="485" t="s">
        <v>312</v>
      </c>
      <c r="B1" s="486"/>
      <c r="C1" s="486"/>
      <c r="D1" s="486"/>
      <c r="E1" s="486"/>
      <c r="F1" s="486"/>
      <c r="G1" s="486"/>
      <c r="H1" s="487"/>
    </row>
    <row r="2" spans="1:8">
      <c r="A2" s="488" t="s">
        <v>313</v>
      </c>
      <c r="B2" s="490" t="s">
        <v>299</v>
      </c>
      <c r="C2" s="490" t="s">
        <v>314</v>
      </c>
      <c r="D2" s="490" t="s">
        <v>315</v>
      </c>
      <c r="E2" s="492" t="s">
        <v>316</v>
      </c>
      <c r="F2" s="492"/>
      <c r="G2" s="492"/>
      <c r="H2" s="492"/>
    </row>
    <row r="3" spans="1:8" ht="93.75" customHeight="1">
      <c r="A3" s="489"/>
      <c r="B3" s="491"/>
      <c r="C3" s="491"/>
      <c r="D3" s="491"/>
      <c r="E3" s="99" t="s">
        <v>317</v>
      </c>
      <c r="F3" s="99" t="s">
        <v>305</v>
      </c>
      <c r="G3" s="100" t="s">
        <v>306</v>
      </c>
      <c r="H3" s="101" t="s">
        <v>318</v>
      </c>
    </row>
    <row r="4" spans="1:8" ht="26.25">
      <c r="A4" s="102" t="s">
        <v>203</v>
      </c>
      <c r="B4" s="102">
        <v>51</v>
      </c>
      <c r="C4" s="102">
        <v>39</v>
      </c>
      <c r="D4" s="102">
        <v>12</v>
      </c>
      <c r="E4" s="102">
        <v>1</v>
      </c>
      <c r="F4" s="102">
        <v>8</v>
      </c>
      <c r="G4" s="103">
        <f>SUM(E4,F4)</f>
        <v>9</v>
      </c>
      <c r="H4" s="104">
        <f>D4-G4</f>
        <v>3</v>
      </c>
    </row>
    <row r="5" spans="1:8" ht="26.25">
      <c r="A5" s="102" t="s">
        <v>205</v>
      </c>
      <c r="B5" s="102">
        <v>28</v>
      </c>
      <c r="C5" s="102">
        <v>24</v>
      </c>
      <c r="D5" s="102">
        <v>4</v>
      </c>
      <c r="E5" s="102">
        <v>1</v>
      </c>
      <c r="F5" s="102">
        <v>1</v>
      </c>
      <c r="G5" s="103">
        <f t="shared" ref="G5:G33" si="0">SUM(E5,F5)</f>
        <v>2</v>
      </c>
      <c r="H5" s="104">
        <f t="shared" ref="H5:H33" si="1">D5-G5</f>
        <v>2</v>
      </c>
    </row>
    <row r="6" spans="1:8" ht="26.25">
      <c r="A6" s="102" t="s">
        <v>204</v>
      </c>
      <c r="B6" s="102">
        <v>6</v>
      </c>
      <c r="C6" s="102">
        <v>5</v>
      </c>
      <c r="D6" s="102">
        <v>1</v>
      </c>
      <c r="E6" s="102"/>
      <c r="F6" s="102"/>
      <c r="G6" s="103">
        <f t="shared" si="0"/>
        <v>0</v>
      </c>
      <c r="H6" s="104">
        <f t="shared" si="1"/>
        <v>1</v>
      </c>
    </row>
    <row r="7" spans="1:8" ht="26.25">
      <c r="A7" s="102" t="s">
        <v>206</v>
      </c>
      <c r="B7" s="102">
        <v>180</v>
      </c>
      <c r="C7" s="102">
        <v>135</v>
      </c>
      <c r="D7" s="102">
        <v>45</v>
      </c>
      <c r="E7" s="102">
        <v>7</v>
      </c>
      <c r="F7" s="102">
        <v>37</v>
      </c>
      <c r="G7" s="103">
        <f t="shared" si="0"/>
        <v>44</v>
      </c>
      <c r="H7" s="104">
        <f t="shared" si="1"/>
        <v>1</v>
      </c>
    </row>
    <row r="8" spans="1:8" ht="26.25">
      <c r="A8" s="102" t="s">
        <v>207</v>
      </c>
      <c r="B8" s="102">
        <v>72</v>
      </c>
      <c r="C8" s="102">
        <v>49</v>
      </c>
      <c r="D8" s="102">
        <v>23</v>
      </c>
      <c r="E8" s="102">
        <v>1</v>
      </c>
      <c r="F8" s="102">
        <v>16</v>
      </c>
      <c r="G8" s="103">
        <f t="shared" si="0"/>
        <v>17</v>
      </c>
      <c r="H8" s="104">
        <f t="shared" si="1"/>
        <v>6</v>
      </c>
    </row>
    <row r="9" spans="1:8" ht="26.25">
      <c r="A9" s="102" t="s">
        <v>208</v>
      </c>
      <c r="B9" s="102">
        <v>34</v>
      </c>
      <c r="C9" s="102">
        <v>28</v>
      </c>
      <c r="D9" s="102">
        <v>6</v>
      </c>
      <c r="E9" s="102"/>
      <c r="F9" s="102">
        <v>1</v>
      </c>
      <c r="G9" s="103">
        <f t="shared" si="0"/>
        <v>1</v>
      </c>
      <c r="H9" s="104">
        <f t="shared" si="1"/>
        <v>5</v>
      </c>
    </row>
    <row r="10" spans="1:8" ht="26.25">
      <c r="A10" s="102" t="s">
        <v>209</v>
      </c>
      <c r="B10" s="102">
        <v>65</v>
      </c>
      <c r="C10" s="102">
        <v>51</v>
      </c>
      <c r="D10" s="102">
        <v>14</v>
      </c>
      <c r="E10" s="102"/>
      <c r="F10" s="102">
        <v>10</v>
      </c>
      <c r="G10" s="103">
        <f t="shared" si="0"/>
        <v>10</v>
      </c>
      <c r="H10" s="104">
        <f t="shared" si="1"/>
        <v>4</v>
      </c>
    </row>
    <row r="11" spans="1:8" ht="26.25">
      <c r="A11" s="102" t="s">
        <v>210</v>
      </c>
      <c r="B11" s="102">
        <v>35</v>
      </c>
      <c r="C11" s="102">
        <v>29</v>
      </c>
      <c r="D11" s="102">
        <v>6</v>
      </c>
      <c r="E11" s="102"/>
      <c r="F11" s="102">
        <v>2</v>
      </c>
      <c r="G11" s="103">
        <f t="shared" si="0"/>
        <v>2</v>
      </c>
      <c r="H11" s="104">
        <f t="shared" si="1"/>
        <v>4</v>
      </c>
    </row>
    <row r="12" spans="1:8" ht="26.25">
      <c r="A12" s="102" t="s">
        <v>211</v>
      </c>
      <c r="B12" s="102">
        <v>5</v>
      </c>
      <c r="C12" s="102">
        <v>5</v>
      </c>
      <c r="D12" s="102">
        <v>0</v>
      </c>
      <c r="E12" s="102"/>
      <c r="F12" s="102"/>
      <c r="G12" s="103">
        <f t="shared" si="0"/>
        <v>0</v>
      </c>
      <c r="H12" s="104">
        <f t="shared" si="1"/>
        <v>0</v>
      </c>
    </row>
    <row r="13" spans="1:8" ht="26.25">
      <c r="A13" s="102" t="s">
        <v>212</v>
      </c>
      <c r="B13" s="102">
        <v>8</v>
      </c>
      <c r="C13" s="102">
        <v>7</v>
      </c>
      <c r="D13" s="102">
        <v>1</v>
      </c>
      <c r="E13" s="102">
        <v>1</v>
      </c>
      <c r="F13" s="102"/>
      <c r="G13" s="103">
        <f t="shared" si="0"/>
        <v>1</v>
      </c>
      <c r="H13" s="104">
        <f t="shared" si="1"/>
        <v>0</v>
      </c>
    </row>
    <row r="14" spans="1:8" ht="26.25">
      <c r="A14" s="102" t="s">
        <v>213</v>
      </c>
      <c r="B14" s="102">
        <v>26</v>
      </c>
      <c r="C14" s="102">
        <v>20</v>
      </c>
      <c r="D14" s="102">
        <v>6</v>
      </c>
      <c r="E14" s="102"/>
      <c r="F14" s="102">
        <v>3</v>
      </c>
      <c r="G14" s="103">
        <f t="shared" si="0"/>
        <v>3</v>
      </c>
      <c r="H14" s="104">
        <f t="shared" si="1"/>
        <v>3</v>
      </c>
    </row>
    <row r="15" spans="1:8" ht="26.25">
      <c r="A15" s="102" t="s">
        <v>214</v>
      </c>
      <c r="B15" s="102">
        <v>54</v>
      </c>
      <c r="C15" s="102">
        <v>24</v>
      </c>
      <c r="D15" s="102">
        <v>30</v>
      </c>
      <c r="E15" s="102">
        <v>6</v>
      </c>
      <c r="F15" s="102">
        <v>10</v>
      </c>
      <c r="G15" s="103">
        <f t="shared" si="0"/>
        <v>16</v>
      </c>
      <c r="H15" s="104">
        <f t="shared" si="1"/>
        <v>14</v>
      </c>
    </row>
    <row r="16" spans="1:8" ht="26.25">
      <c r="A16" s="102" t="s">
        <v>215</v>
      </c>
      <c r="B16" s="102">
        <v>31</v>
      </c>
      <c r="C16" s="102">
        <v>29</v>
      </c>
      <c r="D16" s="102">
        <v>2</v>
      </c>
      <c r="E16" s="102"/>
      <c r="F16" s="102">
        <v>2</v>
      </c>
      <c r="G16" s="103">
        <f t="shared" si="0"/>
        <v>2</v>
      </c>
      <c r="H16" s="104">
        <f t="shared" si="1"/>
        <v>0</v>
      </c>
    </row>
    <row r="17" spans="1:12" ht="36" customHeight="1">
      <c r="A17" s="102" t="s">
        <v>216</v>
      </c>
      <c r="B17" s="102">
        <v>25</v>
      </c>
      <c r="C17" s="102">
        <v>25</v>
      </c>
      <c r="D17" s="102">
        <v>0</v>
      </c>
      <c r="E17" s="102"/>
      <c r="F17" s="102"/>
      <c r="G17" s="103">
        <f t="shared" si="0"/>
        <v>0</v>
      </c>
      <c r="H17" s="104">
        <f t="shared" si="1"/>
        <v>0</v>
      </c>
    </row>
    <row r="18" spans="1:12" ht="36" customHeight="1">
      <c r="A18" s="102" t="s">
        <v>217</v>
      </c>
      <c r="B18" s="102">
        <v>21</v>
      </c>
      <c r="C18" s="102">
        <v>21</v>
      </c>
      <c r="D18" s="102">
        <v>0</v>
      </c>
      <c r="E18" s="102"/>
      <c r="F18" s="102"/>
      <c r="G18" s="103">
        <f t="shared" si="0"/>
        <v>0</v>
      </c>
      <c r="H18" s="104">
        <f t="shared" si="1"/>
        <v>0</v>
      </c>
    </row>
    <row r="19" spans="1:12" ht="36" customHeight="1">
      <c r="A19" s="102" t="s">
        <v>218</v>
      </c>
      <c r="B19" s="102">
        <v>54</v>
      </c>
      <c r="C19" s="102">
        <v>43</v>
      </c>
      <c r="D19" s="102">
        <v>11</v>
      </c>
      <c r="E19" s="102"/>
      <c r="F19" s="102">
        <v>10</v>
      </c>
      <c r="G19" s="103">
        <v>10</v>
      </c>
      <c r="H19" s="104">
        <f t="shared" si="1"/>
        <v>1</v>
      </c>
    </row>
    <row r="20" spans="1:12" ht="36" customHeight="1">
      <c r="A20" s="102" t="s">
        <v>219</v>
      </c>
      <c r="B20" s="102">
        <v>8</v>
      </c>
      <c r="C20" s="102">
        <v>8</v>
      </c>
      <c r="D20" s="102">
        <v>0</v>
      </c>
      <c r="E20" s="102"/>
      <c r="F20" s="102"/>
      <c r="G20" s="103">
        <f t="shared" si="0"/>
        <v>0</v>
      </c>
      <c r="H20" s="104">
        <f t="shared" si="1"/>
        <v>0</v>
      </c>
    </row>
    <row r="21" spans="1:12" ht="36" customHeight="1">
      <c r="A21" s="102" t="s">
        <v>220</v>
      </c>
      <c r="B21" s="102">
        <v>33</v>
      </c>
      <c r="C21" s="102">
        <v>33</v>
      </c>
      <c r="D21" s="102">
        <v>0</v>
      </c>
      <c r="E21" s="102"/>
      <c r="F21" s="102"/>
      <c r="G21" s="103">
        <f t="shared" si="0"/>
        <v>0</v>
      </c>
      <c r="H21" s="104">
        <f t="shared" si="1"/>
        <v>0</v>
      </c>
    </row>
    <row r="22" spans="1:12" ht="36" customHeight="1">
      <c r="A22" s="102" t="s">
        <v>221</v>
      </c>
      <c r="B22" s="102">
        <v>13</v>
      </c>
      <c r="C22" s="102">
        <v>10</v>
      </c>
      <c r="D22" s="102">
        <v>3</v>
      </c>
      <c r="E22" s="102">
        <v>1</v>
      </c>
      <c r="F22" s="102">
        <v>1</v>
      </c>
      <c r="G22" s="103">
        <f t="shared" si="0"/>
        <v>2</v>
      </c>
      <c r="H22" s="104">
        <f t="shared" si="1"/>
        <v>1</v>
      </c>
    </row>
    <row r="23" spans="1:12" ht="36" customHeight="1">
      <c r="A23" s="102" t="s">
        <v>222</v>
      </c>
      <c r="B23" s="102">
        <v>6</v>
      </c>
      <c r="C23" s="102">
        <v>6</v>
      </c>
      <c r="D23" s="102">
        <v>0</v>
      </c>
      <c r="E23" s="102"/>
      <c r="F23" s="102"/>
      <c r="G23" s="103">
        <f t="shared" si="0"/>
        <v>0</v>
      </c>
      <c r="H23" s="104">
        <f t="shared" si="1"/>
        <v>0</v>
      </c>
    </row>
    <row r="24" spans="1:12" ht="36" customHeight="1">
      <c r="A24" s="102" t="s">
        <v>223</v>
      </c>
      <c r="B24" s="102">
        <v>33</v>
      </c>
      <c r="C24" s="102">
        <v>29</v>
      </c>
      <c r="D24" s="102">
        <v>4</v>
      </c>
      <c r="E24" s="102"/>
      <c r="F24" s="102">
        <v>4</v>
      </c>
      <c r="G24" s="103">
        <f t="shared" si="0"/>
        <v>4</v>
      </c>
      <c r="H24" s="104">
        <f t="shared" si="1"/>
        <v>0</v>
      </c>
    </row>
    <row r="25" spans="1:12" ht="36" customHeight="1">
      <c r="A25" s="102" t="s">
        <v>224</v>
      </c>
      <c r="B25" s="102">
        <v>24</v>
      </c>
      <c r="C25" s="102">
        <v>22</v>
      </c>
      <c r="D25" s="102">
        <v>2</v>
      </c>
      <c r="E25" s="102"/>
      <c r="F25" s="102">
        <v>2</v>
      </c>
      <c r="G25" s="103">
        <f t="shared" si="0"/>
        <v>2</v>
      </c>
      <c r="H25" s="104">
        <f t="shared" si="1"/>
        <v>0</v>
      </c>
    </row>
    <row r="26" spans="1:12" ht="36" customHeight="1">
      <c r="A26" s="102" t="s">
        <v>225</v>
      </c>
      <c r="B26" s="102">
        <v>35</v>
      </c>
      <c r="C26" s="102">
        <v>21</v>
      </c>
      <c r="D26" s="102">
        <v>14</v>
      </c>
      <c r="E26" s="102">
        <v>3</v>
      </c>
      <c r="F26" s="102">
        <v>11</v>
      </c>
      <c r="G26" s="103">
        <f t="shared" si="0"/>
        <v>14</v>
      </c>
      <c r="H26" s="104">
        <f t="shared" si="1"/>
        <v>0</v>
      </c>
      <c r="L26" s="64" t="s">
        <v>319</v>
      </c>
    </row>
    <row r="27" spans="1:12" ht="36" customHeight="1">
      <c r="A27" s="102" t="s">
        <v>226</v>
      </c>
      <c r="B27" s="102">
        <v>39</v>
      </c>
      <c r="C27" s="102">
        <v>33</v>
      </c>
      <c r="D27" s="102">
        <v>6</v>
      </c>
      <c r="E27" s="102"/>
      <c r="F27" s="102">
        <v>4</v>
      </c>
      <c r="G27" s="103">
        <f t="shared" si="0"/>
        <v>4</v>
      </c>
      <c r="H27" s="104">
        <f t="shared" si="1"/>
        <v>2</v>
      </c>
    </row>
    <row r="28" spans="1:12" ht="36" customHeight="1">
      <c r="A28" s="102" t="s">
        <v>227</v>
      </c>
      <c r="B28" s="102">
        <v>4</v>
      </c>
      <c r="C28" s="102">
        <v>4</v>
      </c>
      <c r="D28" s="102">
        <v>0</v>
      </c>
      <c r="E28" s="102"/>
      <c r="F28" s="102"/>
      <c r="G28" s="103">
        <f t="shared" si="0"/>
        <v>0</v>
      </c>
      <c r="H28" s="104">
        <f t="shared" si="1"/>
        <v>0</v>
      </c>
    </row>
    <row r="29" spans="1:12" ht="36" customHeight="1">
      <c r="A29" s="102" t="s">
        <v>228</v>
      </c>
      <c r="B29" s="102">
        <v>6</v>
      </c>
      <c r="C29" s="102">
        <v>4</v>
      </c>
      <c r="D29" s="102">
        <v>2</v>
      </c>
      <c r="E29" s="102"/>
      <c r="F29" s="102">
        <v>2</v>
      </c>
      <c r="G29" s="103">
        <f t="shared" si="0"/>
        <v>2</v>
      </c>
      <c r="H29" s="104">
        <f t="shared" si="1"/>
        <v>0</v>
      </c>
    </row>
    <row r="30" spans="1:12" ht="36" customHeight="1">
      <c r="A30" s="102" t="s">
        <v>229</v>
      </c>
      <c r="B30" s="102">
        <v>14</v>
      </c>
      <c r="C30" s="102">
        <v>10</v>
      </c>
      <c r="D30" s="102">
        <v>4</v>
      </c>
      <c r="E30" s="102"/>
      <c r="F30" s="102"/>
      <c r="G30" s="103">
        <f t="shared" si="0"/>
        <v>0</v>
      </c>
      <c r="H30" s="104">
        <f t="shared" si="1"/>
        <v>4</v>
      </c>
    </row>
    <row r="31" spans="1:12" ht="36" customHeight="1">
      <c r="A31" s="102" t="s">
        <v>230</v>
      </c>
      <c r="B31" s="102">
        <v>46</v>
      </c>
      <c r="C31" s="102">
        <v>41</v>
      </c>
      <c r="D31" s="102">
        <v>5</v>
      </c>
      <c r="E31" s="102"/>
      <c r="F31" s="102">
        <v>5</v>
      </c>
      <c r="G31" s="103">
        <f t="shared" si="0"/>
        <v>5</v>
      </c>
      <c r="H31" s="104">
        <f t="shared" si="1"/>
        <v>0</v>
      </c>
    </row>
    <row r="32" spans="1:12" ht="36" customHeight="1">
      <c r="A32" s="102" t="s">
        <v>231</v>
      </c>
      <c r="B32" s="102">
        <v>20</v>
      </c>
      <c r="C32" s="102">
        <v>15</v>
      </c>
      <c r="D32" s="102">
        <v>5</v>
      </c>
      <c r="E32" s="102"/>
      <c r="F32" s="102">
        <v>3</v>
      </c>
      <c r="G32" s="103">
        <f t="shared" si="0"/>
        <v>3</v>
      </c>
      <c r="H32" s="104">
        <f t="shared" si="1"/>
        <v>2</v>
      </c>
    </row>
    <row r="33" spans="1:9" ht="26.25">
      <c r="A33" s="102" t="s">
        <v>232</v>
      </c>
      <c r="B33" s="102">
        <v>24</v>
      </c>
      <c r="C33" s="102">
        <v>20</v>
      </c>
      <c r="D33" s="102">
        <v>4</v>
      </c>
      <c r="E33" s="75"/>
      <c r="F33" s="75">
        <v>1</v>
      </c>
      <c r="G33" s="103">
        <f t="shared" si="0"/>
        <v>1</v>
      </c>
      <c r="H33" s="104">
        <f t="shared" si="1"/>
        <v>3</v>
      </c>
    </row>
    <row r="34" spans="1:9" ht="26.25">
      <c r="A34" s="102" t="s">
        <v>297</v>
      </c>
      <c r="B34" s="75">
        <v>1000</v>
      </c>
      <c r="C34" s="75">
        <v>790</v>
      </c>
      <c r="D34" s="75">
        <v>210</v>
      </c>
      <c r="E34" s="65">
        <f>SUM(E4:E33)</f>
        <v>21</v>
      </c>
      <c r="F34" s="65">
        <f t="shared" ref="F34:I34" si="2">SUM(F4:F33)</f>
        <v>133</v>
      </c>
      <c r="G34" s="65">
        <f t="shared" si="2"/>
        <v>154</v>
      </c>
      <c r="H34" s="65">
        <f t="shared" si="2"/>
        <v>56</v>
      </c>
      <c r="I34" s="68">
        <f t="shared" si="2"/>
        <v>0</v>
      </c>
    </row>
  </sheetData>
  <mergeCells count="6">
    <mergeCell ref="A1:H1"/>
    <mergeCell ref="A2:A3"/>
    <mergeCell ref="B2:B3"/>
    <mergeCell ref="C2:C3"/>
    <mergeCell ref="D2:D3"/>
    <mergeCell ref="E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pane ySplit="6" topLeftCell="A7" activePane="bottomLeft" state="frozen"/>
      <selection pane="bottomLeft" activeCell="C4" sqref="C4:C6"/>
    </sheetView>
  </sheetViews>
  <sheetFormatPr defaultRowHeight="18.75"/>
  <cols>
    <col min="1" max="1" width="6.28515625" style="77" bestFit="1" customWidth="1"/>
    <col min="2" max="2" width="15.85546875" style="77" bestFit="1" customWidth="1"/>
    <col min="3" max="3" width="34.7109375" style="77" customWidth="1"/>
    <col min="4" max="4" width="10.85546875" style="77" bestFit="1" customWidth="1"/>
    <col min="5" max="5" width="14.5703125" style="77" bestFit="1" customWidth="1"/>
    <col min="6" max="6" width="18" style="77" bestFit="1" customWidth="1"/>
    <col min="7" max="7" width="10.85546875" style="77" bestFit="1" customWidth="1"/>
    <col min="8" max="8" width="12.85546875" style="77" bestFit="1" customWidth="1"/>
    <col min="9" max="9" width="18" style="77" bestFit="1" customWidth="1"/>
    <col min="10" max="10" width="10.85546875" style="77" bestFit="1" customWidth="1"/>
    <col min="11" max="11" width="12.85546875" style="77" bestFit="1" customWidth="1"/>
    <col min="12" max="12" width="18" style="77" customWidth="1"/>
    <col min="13" max="13" width="10.85546875" style="77" bestFit="1" customWidth="1"/>
    <col min="14" max="14" width="12.85546875" style="77" bestFit="1" customWidth="1"/>
    <col min="15" max="15" width="18" style="77" bestFit="1" customWidth="1"/>
    <col min="16" max="16384" width="9.140625" style="77"/>
  </cols>
  <sheetData>
    <row r="1" spans="1:15" ht="30" customHeight="1">
      <c r="A1" s="76"/>
      <c r="B1" s="502" t="s">
        <v>63</v>
      </c>
      <c r="C1" s="502"/>
      <c r="D1" s="76"/>
      <c r="E1" s="503" t="s">
        <v>264</v>
      </c>
      <c r="F1" s="503"/>
      <c r="G1" s="503"/>
      <c r="H1" s="504" t="s">
        <v>265</v>
      </c>
      <c r="I1" s="504"/>
    </row>
    <row r="2" spans="1:15" ht="37.5" customHeight="1">
      <c r="A2" s="76"/>
      <c r="B2" s="76"/>
      <c r="C2" s="505" t="s">
        <v>266</v>
      </c>
      <c r="D2" s="505"/>
      <c r="E2" s="505"/>
      <c r="F2" s="505"/>
      <c r="H2" s="78"/>
    </row>
    <row r="3" spans="1:15">
      <c r="A3" s="506" t="s">
        <v>267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8"/>
    </row>
    <row r="4" spans="1:15" ht="26.25" customHeight="1">
      <c r="A4" s="509" t="s">
        <v>268</v>
      </c>
      <c r="B4" s="509" t="s">
        <v>269</v>
      </c>
      <c r="C4" s="509" t="s">
        <v>1</v>
      </c>
      <c r="D4" s="496" t="s">
        <v>270</v>
      </c>
      <c r="E4" s="497"/>
      <c r="F4" s="498"/>
      <c r="G4" s="496" t="s">
        <v>271</v>
      </c>
      <c r="H4" s="497"/>
      <c r="I4" s="498"/>
      <c r="J4" s="496" t="s">
        <v>272</v>
      </c>
      <c r="K4" s="497"/>
      <c r="L4" s="498"/>
      <c r="M4" s="496" t="s">
        <v>55</v>
      </c>
      <c r="N4" s="497"/>
      <c r="O4" s="498"/>
    </row>
    <row r="5" spans="1:15" ht="45" customHeight="1">
      <c r="A5" s="510"/>
      <c r="B5" s="510"/>
      <c r="C5" s="510"/>
      <c r="D5" s="499" t="s">
        <v>273</v>
      </c>
      <c r="E5" s="500"/>
      <c r="F5" s="501"/>
      <c r="G5" s="499" t="s">
        <v>274</v>
      </c>
      <c r="H5" s="500"/>
      <c r="I5" s="501"/>
      <c r="J5" s="499" t="s">
        <v>275</v>
      </c>
      <c r="K5" s="500"/>
      <c r="L5" s="501"/>
      <c r="M5" s="499"/>
      <c r="N5" s="500"/>
      <c r="O5" s="501"/>
    </row>
    <row r="6" spans="1:15" ht="37.5">
      <c r="A6" s="511"/>
      <c r="B6" s="511"/>
      <c r="C6" s="511"/>
      <c r="D6" s="79" t="s">
        <v>276</v>
      </c>
      <c r="E6" s="79" t="s">
        <v>277</v>
      </c>
      <c r="F6" s="79" t="s">
        <v>278</v>
      </c>
      <c r="G6" s="79" t="s">
        <v>276</v>
      </c>
      <c r="H6" s="79" t="s">
        <v>277</v>
      </c>
      <c r="I6" s="79" t="s">
        <v>278</v>
      </c>
      <c r="J6" s="79" t="s">
        <v>276</v>
      </c>
      <c r="K6" s="79" t="s">
        <v>277</v>
      </c>
      <c r="L6" s="79" t="s">
        <v>278</v>
      </c>
      <c r="M6" s="79" t="s">
        <v>276</v>
      </c>
      <c r="N6" s="79" t="s">
        <v>277</v>
      </c>
      <c r="O6" s="79" t="s">
        <v>278</v>
      </c>
    </row>
    <row r="7" spans="1:15" ht="26.25" customHeight="1">
      <c r="A7" s="80">
        <v>1</v>
      </c>
      <c r="B7" s="493" t="s">
        <v>279</v>
      </c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5"/>
    </row>
    <row r="8" spans="1:15" ht="26.25" customHeight="1">
      <c r="A8" s="80">
        <v>1.1000000000000001</v>
      </c>
      <c r="B8" s="81"/>
      <c r="C8" s="80" t="s">
        <v>47</v>
      </c>
      <c r="D8" s="81">
        <v>20859</v>
      </c>
      <c r="E8" s="81">
        <v>26.84</v>
      </c>
      <c r="F8" s="81">
        <v>23.47</v>
      </c>
      <c r="G8" s="81">
        <v>12082</v>
      </c>
      <c r="H8" s="81">
        <v>261.76</v>
      </c>
      <c r="I8" s="81">
        <v>249.61</v>
      </c>
      <c r="J8" s="81">
        <v>8438</v>
      </c>
      <c r="K8" s="81">
        <v>624.85</v>
      </c>
      <c r="L8" s="81">
        <v>622.80999999999995</v>
      </c>
      <c r="M8" s="81">
        <v>41379</v>
      </c>
      <c r="N8" s="81">
        <v>913.46</v>
      </c>
      <c r="O8" s="81">
        <v>895.88</v>
      </c>
    </row>
    <row r="9" spans="1:15" ht="26.25" customHeight="1">
      <c r="A9" s="81"/>
      <c r="B9" s="81"/>
      <c r="C9" s="81" t="s">
        <v>55</v>
      </c>
      <c r="D9" s="81">
        <v>20859</v>
      </c>
      <c r="E9" s="81">
        <v>26.84</v>
      </c>
      <c r="F9" s="81">
        <v>23.47</v>
      </c>
      <c r="G9" s="81">
        <v>12082</v>
      </c>
      <c r="H9" s="81">
        <v>261.76</v>
      </c>
      <c r="I9" s="81">
        <v>249.61</v>
      </c>
      <c r="J9" s="81">
        <v>8438</v>
      </c>
      <c r="K9" s="81">
        <v>624.85</v>
      </c>
      <c r="L9" s="81">
        <v>622.80999999999995</v>
      </c>
      <c r="M9" s="81">
        <v>41379</v>
      </c>
      <c r="N9" s="81">
        <v>913.46</v>
      </c>
      <c r="O9" s="81">
        <v>895.88</v>
      </c>
    </row>
    <row r="10" spans="1:15" ht="26.25" customHeight="1">
      <c r="A10" s="80">
        <v>2</v>
      </c>
      <c r="B10" s="493" t="s">
        <v>280</v>
      </c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5"/>
    </row>
    <row r="11" spans="1:15" ht="26.25" customHeight="1">
      <c r="A11" s="80">
        <v>2.1</v>
      </c>
      <c r="B11" s="81"/>
      <c r="C11" s="80" t="s">
        <v>12</v>
      </c>
      <c r="D11" s="81">
        <v>61</v>
      </c>
      <c r="E11" s="81">
        <v>0.24</v>
      </c>
      <c r="F11" s="81">
        <v>0.23</v>
      </c>
      <c r="G11" s="81">
        <v>214</v>
      </c>
      <c r="H11" s="81">
        <v>5.07</v>
      </c>
      <c r="I11" s="81">
        <v>4.9800000000000004</v>
      </c>
      <c r="J11" s="81">
        <v>49</v>
      </c>
      <c r="K11" s="81">
        <v>3.82</v>
      </c>
      <c r="L11" s="81">
        <v>3.8</v>
      </c>
      <c r="M11" s="81">
        <v>324</v>
      </c>
      <c r="N11" s="81">
        <v>9.1300000000000008</v>
      </c>
      <c r="O11" s="81">
        <v>9.02</v>
      </c>
    </row>
    <row r="12" spans="1:15" ht="26.25" customHeight="1">
      <c r="A12" s="80">
        <v>2.2000000000000002</v>
      </c>
      <c r="B12" s="81"/>
      <c r="C12" s="80" t="s">
        <v>14</v>
      </c>
      <c r="D12" s="81">
        <v>605</v>
      </c>
      <c r="E12" s="81">
        <v>2.4300000000000002</v>
      </c>
      <c r="F12" s="81">
        <v>2.37</v>
      </c>
      <c r="G12" s="81">
        <v>932</v>
      </c>
      <c r="H12" s="81">
        <v>19.37</v>
      </c>
      <c r="I12" s="81">
        <v>18.309999999999999</v>
      </c>
      <c r="J12" s="81">
        <v>301</v>
      </c>
      <c r="K12" s="81">
        <v>25.63</v>
      </c>
      <c r="L12" s="81">
        <v>23.56</v>
      </c>
      <c r="M12" s="81">
        <v>1838</v>
      </c>
      <c r="N12" s="81">
        <v>47.43</v>
      </c>
      <c r="O12" s="81">
        <v>44.24</v>
      </c>
    </row>
    <row r="13" spans="1:15" ht="26.25" customHeight="1">
      <c r="A13" s="80">
        <v>2.2999999999999998</v>
      </c>
      <c r="B13" s="81"/>
      <c r="C13" s="80" t="s">
        <v>17</v>
      </c>
      <c r="D13" s="81">
        <v>727</v>
      </c>
      <c r="E13" s="81">
        <v>3.14</v>
      </c>
      <c r="F13" s="81">
        <v>3.08</v>
      </c>
      <c r="G13" s="81">
        <v>1475</v>
      </c>
      <c r="H13" s="81">
        <v>32.840000000000003</v>
      </c>
      <c r="I13" s="81">
        <v>31.81</v>
      </c>
      <c r="J13" s="81">
        <v>413</v>
      </c>
      <c r="K13" s="81">
        <v>36.28</v>
      </c>
      <c r="L13" s="81">
        <v>35.83</v>
      </c>
      <c r="M13" s="81">
        <v>2615</v>
      </c>
      <c r="N13" s="81">
        <v>72.260000000000005</v>
      </c>
      <c r="O13" s="81">
        <v>70.72</v>
      </c>
    </row>
    <row r="14" spans="1:15" ht="26.25" customHeight="1">
      <c r="A14" s="80">
        <v>2.4</v>
      </c>
      <c r="B14" s="81"/>
      <c r="C14" s="80" t="s">
        <v>18</v>
      </c>
      <c r="D14" s="81">
        <v>1537</v>
      </c>
      <c r="E14" s="81">
        <v>5.95</v>
      </c>
      <c r="F14" s="81">
        <v>5.92</v>
      </c>
      <c r="G14" s="81">
        <v>2944</v>
      </c>
      <c r="H14" s="81">
        <v>53.03</v>
      </c>
      <c r="I14" s="81">
        <v>49.99</v>
      </c>
      <c r="J14" s="81">
        <v>4380</v>
      </c>
      <c r="K14" s="81">
        <v>349.7</v>
      </c>
      <c r="L14" s="81">
        <v>346.73</v>
      </c>
      <c r="M14" s="81">
        <v>8861</v>
      </c>
      <c r="N14" s="81">
        <v>408.67</v>
      </c>
      <c r="O14" s="81">
        <v>402.64</v>
      </c>
    </row>
    <row r="15" spans="1:15" ht="26.25" customHeight="1">
      <c r="A15" s="80">
        <v>2.5</v>
      </c>
      <c r="B15" s="81"/>
      <c r="C15" s="80" t="s">
        <v>19</v>
      </c>
      <c r="D15" s="81">
        <v>232</v>
      </c>
      <c r="E15" s="81">
        <v>0.99</v>
      </c>
      <c r="F15" s="81">
        <v>0.91</v>
      </c>
      <c r="G15" s="81">
        <v>873</v>
      </c>
      <c r="H15" s="81">
        <v>21.15</v>
      </c>
      <c r="I15" s="81">
        <v>19.329999999999998</v>
      </c>
      <c r="J15" s="81">
        <v>250</v>
      </c>
      <c r="K15" s="81">
        <v>21.48</v>
      </c>
      <c r="L15" s="81">
        <v>19.149999999999999</v>
      </c>
      <c r="M15" s="81">
        <v>1355</v>
      </c>
      <c r="N15" s="81">
        <v>43.62</v>
      </c>
      <c r="O15" s="81">
        <v>39.39</v>
      </c>
    </row>
    <row r="16" spans="1:15" ht="26.25" customHeight="1">
      <c r="A16" s="80">
        <v>2.6</v>
      </c>
      <c r="B16" s="81"/>
      <c r="C16" s="80" t="s">
        <v>20</v>
      </c>
      <c r="D16" s="81">
        <v>36651</v>
      </c>
      <c r="E16" s="81">
        <v>130.82</v>
      </c>
      <c r="F16" s="81">
        <v>130.09</v>
      </c>
      <c r="G16" s="81">
        <v>23986</v>
      </c>
      <c r="H16" s="81">
        <v>378.93</v>
      </c>
      <c r="I16" s="81">
        <v>365.67</v>
      </c>
      <c r="J16" s="81">
        <v>2299</v>
      </c>
      <c r="K16" s="81">
        <v>180.43</v>
      </c>
      <c r="L16" s="81">
        <v>177.65</v>
      </c>
      <c r="M16" s="81">
        <v>62936</v>
      </c>
      <c r="N16" s="81">
        <v>690.18</v>
      </c>
      <c r="O16" s="81">
        <v>673.41</v>
      </c>
    </row>
    <row r="17" spans="1:15" ht="26.25" customHeight="1">
      <c r="A17" s="80">
        <v>2.7</v>
      </c>
      <c r="B17" s="81"/>
      <c r="C17" s="80" t="s">
        <v>23</v>
      </c>
      <c r="D17" s="81">
        <v>797</v>
      </c>
      <c r="E17" s="81">
        <v>2.21</v>
      </c>
      <c r="F17" s="81">
        <v>2.21</v>
      </c>
      <c r="G17" s="81">
        <v>664</v>
      </c>
      <c r="H17" s="81">
        <v>13.04</v>
      </c>
      <c r="I17" s="81">
        <v>13.04</v>
      </c>
      <c r="J17" s="81">
        <v>110</v>
      </c>
      <c r="K17" s="81">
        <v>9.35</v>
      </c>
      <c r="L17" s="81">
        <v>9.35</v>
      </c>
      <c r="M17" s="81">
        <v>1571</v>
      </c>
      <c r="N17" s="81">
        <v>24.6</v>
      </c>
      <c r="O17" s="81">
        <v>24.6</v>
      </c>
    </row>
    <row r="18" spans="1:15" ht="26.25" customHeight="1">
      <c r="A18" s="80">
        <v>2.8</v>
      </c>
      <c r="B18" s="81"/>
      <c r="C18" s="80" t="s">
        <v>25</v>
      </c>
      <c r="D18" s="81">
        <v>6991</v>
      </c>
      <c r="E18" s="81">
        <v>27.28</v>
      </c>
      <c r="F18" s="81">
        <v>21.62</v>
      </c>
      <c r="G18" s="81">
        <v>5769</v>
      </c>
      <c r="H18" s="81">
        <v>112.76</v>
      </c>
      <c r="I18" s="81">
        <v>107.57</v>
      </c>
      <c r="J18" s="81">
        <v>1432</v>
      </c>
      <c r="K18" s="81">
        <v>111.97</v>
      </c>
      <c r="L18" s="81">
        <v>110.77</v>
      </c>
      <c r="M18" s="81">
        <v>14192</v>
      </c>
      <c r="N18" s="81">
        <v>252.01</v>
      </c>
      <c r="O18" s="81">
        <v>239.96</v>
      </c>
    </row>
    <row r="19" spans="1:15" ht="26.25" customHeight="1">
      <c r="A19" s="80">
        <v>2.9</v>
      </c>
      <c r="B19" s="81"/>
      <c r="C19" s="80" t="s">
        <v>27</v>
      </c>
      <c r="D19" s="81">
        <v>765</v>
      </c>
      <c r="E19" s="81">
        <v>0.98</v>
      </c>
      <c r="F19" s="81">
        <v>0.95</v>
      </c>
      <c r="G19" s="81">
        <v>422</v>
      </c>
      <c r="H19" s="81">
        <v>7.37</v>
      </c>
      <c r="I19" s="81">
        <v>6.53</v>
      </c>
      <c r="J19" s="81">
        <v>42</v>
      </c>
      <c r="K19" s="81">
        <v>3.22</v>
      </c>
      <c r="L19" s="81">
        <v>2.99</v>
      </c>
      <c r="M19" s="81">
        <v>1229</v>
      </c>
      <c r="N19" s="81">
        <v>11.57</v>
      </c>
      <c r="O19" s="81">
        <v>10.47</v>
      </c>
    </row>
    <row r="20" spans="1:15" ht="26.25" customHeight="1">
      <c r="A20" s="80">
        <v>2.1</v>
      </c>
      <c r="B20" s="81"/>
      <c r="C20" s="80" t="s">
        <v>34</v>
      </c>
      <c r="D20" s="81">
        <v>490</v>
      </c>
      <c r="E20" s="81">
        <v>1.1599999999999999</v>
      </c>
      <c r="F20" s="81">
        <v>1.1299999999999999</v>
      </c>
      <c r="G20" s="81">
        <v>979</v>
      </c>
      <c r="H20" s="81">
        <v>18.79</v>
      </c>
      <c r="I20" s="81">
        <v>18.05</v>
      </c>
      <c r="J20" s="81">
        <v>142</v>
      </c>
      <c r="K20" s="81">
        <v>11.75</v>
      </c>
      <c r="L20" s="81">
        <v>11.6</v>
      </c>
      <c r="M20" s="81">
        <v>1611</v>
      </c>
      <c r="N20" s="81">
        <v>31.7</v>
      </c>
      <c r="O20" s="81">
        <v>30.78</v>
      </c>
    </row>
    <row r="21" spans="1:15" ht="26.25" customHeight="1">
      <c r="A21" s="80">
        <v>2.11</v>
      </c>
      <c r="B21" s="81"/>
      <c r="C21" s="80" t="s">
        <v>35</v>
      </c>
      <c r="D21" s="81">
        <v>779</v>
      </c>
      <c r="E21" s="81">
        <v>3</v>
      </c>
      <c r="F21" s="81">
        <v>2.88</v>
      </c>
      <c r="G21" s="81">
        <v>1739</v>
      </c>
      <c r="H21" s="81">
        <v>28.51</v>
      </c>
      <c r="I21" s="81">
        <v>25.17</v>
      </c>
      <c r="J21" s="81">
        <v>177</v>
      </c>
      <c r="K21" s="81">
        <v>14.15</v>
      </c>
      <c r="L21" s="81">
        <v>13.41</v>
      </c>
      <c r="M21" s="81">
        <v>2695</v>
      </c>
      <c r="N21" s="81">
        <v>45.66</v>
      </c>
      <c r="O21" s="81">
        <v>41.46</v>
      </c>
    </row>
    <row r="22" spans="1:15" ht="26.25" customHeight="1">
      <c r="A22" s="80">
        <v>2.12</v>
      </c>
      <c r="B22" s="81"/>
      <c r="C22" s="80" t="s">
        <v>42</v>
      </c>
      <c r="D22" s="81">
        <v>161</v>
      </c>
      <c r="E22" s="81">
        <v>0.63</v>
      </c>
      <c r="F22" s="81">
        <v>0.61</v>
      </c>
      <c r="G22" s="81">
        <v>281</v>
      </c>
      <c r="H22" s="81">
        <v>7.69</v>
      </c>
      <c r="I22" s="81">
        <v>7.59</v>
      </c>
      <c r="J22" s="81">
        <v>109</v>
      </c>
      <c r="K22" s="81">
        <v>9.15</v>
      </c>
      <c r="L22" s="81">
        <v>9.07</v>
      </c>
      <c r="M22" s="81">
        <v>551</v>
      </c>
      <c r="N22" s="81">
        <v>17.47</v>
      </c>
      <c r="O22" s="81">
        <v>17.260000000000002</v>
      </c>
    </row>
    <row r="23" spans="1:15" ht="26.25" customHeight="1">
      <c r="A23" s="80">
        <v>2.13</v>
      </c>
      <c r="B23" s="81"/>
      <c r="C23" s="80" t="s">
        <v>44</v>
      </c>
      <c r="D23" s="81">
        <v>860</v>
      </c>
      <c r="E23" s="81">
        <v>3.76</v>
      </c>
      <c r="F23" s="81">
        <v>2.73</v>
      </c>
      <c r="G23" s="81">
        <v>1212</v>
      </c>
      <c r="H23" s="81">
        <v>23.69</v>
      </c>
      <c r="I23" s="81">
        <v>18.989999999999998</v>
      </c>
      <c r="J23" s="81">
        <v>247</v>
      </c>
      <c r="K23" s="81">
        <v>20.68</v>
      </c>
      <c r="L23" s="81">
        <v>18.100000000000001</v>
      </c>
      <c r="M23" s="81">
        <v>2319</v>
      </c>
      <c r="N23" s="81">
        <v>48.13</v>
      </c>
      <c r="O23" s="81">
        <v>39.82</v>
      </c>
    </row>
    <row r="24" spans="1:15" ht="26.25" customHeight="1">
      <c r="A24" s="80">
        <v>2.14</v>
      </c>
      <c r="B24" s="81"/>
      <c r="C24" s="80" t="s">
        <v>48</v>
      </c>
      <c r="D24" s="81">
        <v>7155</v>
      </c>
      <c r="E24" s="81">
        <v>30.17</v>
      </c>
      <c r="F24" s="81">
        <v>26.74</v>
      </c>
      <c r="G24" s="81">
        <v>15378</v>
      </c>
      <c r="H24" s="81">
        <v>318.56</v>
      </c>
      <c r="I24" s="81">
        <v>278.33999999999997</v>
      </c>
      <c r="J24" s="81">
        <v>1827</v>
      </c>
      <c r="K24" s="81">
        <v>148.12</v>
      </c>
      <c r="L24" s="81">
        <v>112.9</v>
      </c>
      <c r="M24" s="81">
        <v>24360</v>
      </c>
      <c r="N24" s="81">
        <v>496.84</v>
      </c>
      <c r="O24" s="81">
        <v>417.98</v>
      </c>
    </row>
    <row r="25" spans="1:15" ht="26.25" customHeight="1">
      <c r="A25" s="80">
        <v>2.15</v>
      </c>
      <c r="B25" s="81"/>
      <c r="C25" s="80" t="s">
        <v>51</v>
      </c>
      <c r="D25" s="81">
        <v>1466</v>
      </c>
      <c r="E25" s="81">
        <v>5.55</v>
      </c>
      <c r="F25" s="81">
        <v>4.67</v>
      </c>
      <c r="G25" s="81">
        <v>3921</v>
      </c>
      <c r="H25" s="81">
        <v>101.4</v>
      </c>
      <c r="I25" s="81">
        <v>98.62</v>
      </c>
      <c r="J25" s="81">
        <v>522</v>
      </c>
      <c r="K25" s="81">
        <v>37.770000000000003</v>
      </c>
      <c r="L25" s="81">
        <v>33.72</v>
      </c>
      <c r="M25" s="81">
        <v>5909</v>
      </c>
      <c r="N25" s="81">
        <v>144.72</v>
      </c>
      <c r="O25" s="81">
        <v>137.01</v>
      </c>
    </row>
    <row r="26" spans="1:15" ht="26.25" customHeight="1">
      <c r="A26" s="80">
        <v>2.16</v>
      </c>
      <c r="B26" s="81"/>
      <c r="C26" s="80" t="s">
        <v>52</v>
      </c>
      <c r="D26" s="81">
        <v>33</v>
      </c>
      <c r="E26" s="81">
        <v>0.15</v>
      </c>
      <c r="F26" s="81">
        <v>0.15</v>
      </c>
      <c r="G26" s="81">
        <v>146</v>
      </c>
      <c r="H26" s="81">
        <v>4.2300000000000004</v>
      </c>
      <c r="I26" s="81">
        <v>4.17</v>
      </c>
      <c r="J26" s="81">
        <v>48</v>
      </c>
      <c r="K26" s="81">
        <v>4.17</v>
      </c>
      <c r="L26" s="81">
        <v>3.98</v>
      </c>
      <c r="M26" s="81">
        <v>227</v>
      </c>
      <c r="N26" s="81">
        <v>8.5500000000000007</v>
      </c>
      <c r="O26" s="81">
        <v>8.3000000000000007</v>
      </c>
    </row>
    <row r="27" spans="1:15" ht="26.25" customHeight="1">
      <c r="A27" s="80">
        <v>2.17</v>
      </c>
      <c r="B27" s="81"/>
      <c r="C27" s="80" t="s">
        <v>43</v>
      </c>
      <c r="D27" s="81">
        <v>16</v>
      </c>
      <c r="E27" s="81">
        <v>0.06</v>
      </c>
      <c r="F27" s="81">
        <v>0.05</v>
      </c>
      <c r="G27" s="81">
        <v>39</v>
      </c>
      <c r="H27" s="81">
        <v>0.81</v>
      </c>
      <c r="I27" s="81">
        <v>0.59</v>
      </c>
      <c r="J27" s="81">
        <v>5</v>
      </c>
      <c r="K27" s="81">
        <v>0.37</v>
      </c>
      <c r="L27" s="81">
        <v>0.2</v>
      </c>
      <c r="M27" s="81">
        <v>60</v>
      </c>
      <c r="N27" s="81">
        <v>1.24</v>
      </c>
      <c r="O27" s="81">
        <v>0.83</v>
      </c>
    </row>
    <row r="28" spans="1:15" ht="26.25" customHeight="1">
      <c r="A28" s="80">
        <v>2.1800000000000002</v>
      </c>
      <c r="B28" s="81"/>
      <c r="C28" s="80" t="s">
        <v>50</v>
      </c>
      <c r="D28" s="81">
        <v>1409</v>
      </c>
      <c r="E28" s="81">
        <v>4.99</v>
      </c>
      <c r="F28" s="81">
        <v>4.82</v>
      </c>
      <c r="G28" s="81">
        <v>4238</v>
      </c>
      <c r="H28" s="81">
        <v>67.19</v>
      </c>
      <c r="I28" s="81">
        <v>65.55</v>
      </c>
      <c r="J28" s="81">
        <v>335</v>
      </c>
      <c r="K28" s="81">
        <v>25.63</v>
      </c>
      <c r="L28" s="81">
        <v>24.77</v>
      </c>
      <c r="M28" s="81">
        <v>5982</v>
      </c>
      <c r="N28" s="81">
        <v>97.81</v>
      </c>
      <c r="O28" s="81">
        <v>95.14</v>
      </c>
    </row>
    <row r="29" spans="1:15" ht="26.25" customHeight="1">
      <c r="A29" s="80">
        <v>2.19</v>
      </c>
      <c r="B29" s="81"/>
      <c r="C29" s="80" t="s">
        <v>53</v>
      </c>
      <c r="D29" s="81">
        <v>7717</v>
      </c>
      <c r="E29" s="81">
        <v>29.41</v>
      </c>
      <c r="F29" s="81">
        <v>28.93</v>
      </c>
      <c r="G29" s="81">
        <v>11796</v>
      </c>
      <c r="H29" s="81">
        <v>206.72</v>
      </c>
      <c r="I29" s="81">
        <v>198.02</v>
      </c>
      <c r="J29" s="81">
        <v>1561</v>
      </c>
      <c r="K29" s="81">
        <v>121.98</v>
      </c>
      <c r="L29" s="81">
        <v>118.69</v>
      </c>
      <c r="M29" s="81">
        <v>21074</v>
      </c>
      <c r="N29" s="81">
        <v>358.11</v>
      </c>
      <c r="O29" s="81">
        <v>345.65</v>
      </c>
    </row>
    <row r="30" spans="1:15" ht="26.25" customHeight="1">
      <c r="A30" s="80">
        <v>2.2000000000000002</v>
      </c>
      <c r="B30" s="81"/>
      <c r="C30" s="80" t="s">
        <v>86</v>
      </c>
      <c r="D30" s="81">
        <v>280</v>
      </c>
      <c r="E30" s="81">
        <v>1.3</v>
      </c>
      <c r="F30" s="81">
        <v>1.3</v>
      </c>
      <c r="G30" s="81">
        <v>1011</v>
      </c>
      <c r="H30" s="81">
        <v>30.76</v>
      </c>
      <c r="I30" s="81">
        <v>30.76</v>
      </c>
      <c r="J30" s="81">
        <v>215</v>
      </c>
      <c r="K30" s="81">
        <v>17.02</v>
      </c>
      <c r="L30" s="81">
        <v>17.02</v>
      </c>
      <c r="M30" s="81">
        <v>1506</v>
      </c>
      <c r="N30" s="81">
        <v>49.08</v>
      </c>
      <c r="O30" s="81">
        <v>49.08</v>
      </c>
    </row>
    <row r="31" spans="1:15" ht="26.25" customHeight="1">
      <c r="A31" s="81"/>
      <c r="B31" s="81"/>
      <c r="C31" s="81" t="s">
        <v>55</v>
      </c>
      <c r="D31" s="81">
        <v>68732</v>
      </c>
      <c r="E31" s="81">
        <v>254.21</v>
      </c>
      <c r="F31" s="81">
        <v>241.38</v>
      </c>
      <c r="G31" s="81">
        <v>78019</v>
      </c>
      <c r="H31" s="81">
        <v>1451.91</v>
      </c>
      <c r="I31" s="81">
        <v>1363.09</v>
      </c>
      <c r="J31" s="81">
        <v>14464</v>
      </c>
      <c r="K31" s="81">
        <v>1152.67</v>
      </c>
      <c r="L31" s="81">
        <v>1093.27</v>
      </c>
      <c r="M31" s="81">
        <v>161215</v>
      </c>
      <c r="N31" s="81">
        <v>2858.79</v>
      </c>
      <c r="O31" s="81">
        <v>2697.75</v>
      </c>
    </row>
    <row r="32" spans="1:15" ht="26.25" customHeight="1">
      <c r="A32" s="80">
        <v>3</v>
      </c>
      <c r="B32" s="493" t="s">
        <v>281</v>
      </c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5"/>
    </row>
    <row r="33" spans="1:15" ht="26.25" customHeight="1">
      <c r="A33" s="80">
        <v>3.1</v>
      </c>
      <c r="B33" s="81"/>
      <c r="C33" s="80" t="s">
        <v>282</v>
      </c>
      <c r="D33" s="81">
        <v>26</v>
      </c>
      <c r="E33" s="81">
        <v>0.12</v>
      </c>
      <c r="F33" s="81">
        <v>0.12</v>
      </c>
      <c r="G33" s="81">
        <v>52</v>
      </c>
      <c r="H33" s="81">
        <v>1.25</v>
      </c>
      <c r="I33" s="81">
        <v>1.1000000000000001</v>
      </c>
      <c r="J33" s="81">
        <v>39</v>
      </c>
      <c r="K33" s="81">
        <v>3.39</v>
      </c>
      <c r="L33" s="81">
        <v>2.67</v>
      </c>
      <c r="M33" s="81">
        <v>117</v>
      </c>
      <c r="N33" s="81">
        <v>4.7699999999999996</v>
      </c>
      <c r="O33" s="81">
        <v>3.88</v>
      </c>
    </row>
    <row r="34" spans="1:15" ht="26.25" customHeight="1">
      <c r="A34" s="80">
        <v>3.2</v>
      </c>
      <c r="B34" s="81"/>
      <c r="C34" s="80" t="s">
        <v>283</v>
      </c>
      <c r="D34" s="81">
        <v>21</v>
      </c>
      <c r="E34" s="81">
        <v>0.04</v>
      </c>
      <c r="F34" s="81">
        <v>0.04</v>
      </c>
      <c r="G34" s="81">
        <v>31</v>
      </c>
      <c r="H34" s="81">
        <v>1.1200000000000001</v>
      </c>
      <c r="I34" s="81">
        <v>1.1200000000000001</v>
      </c>
      <c r="J34" s="81">
        <v>24</v>
      </c>
      <c r="K34" s="81">
        <v>1.95</v>
      </c>
      <c r="L34" s="81">
        <v>1.95</v>
      </c>
      <c r="M34" s="81">
        <v>76</v>
      </c>
      <c r="N34" s="81">
        <v>3.11</v>
      </c>
      <c r="O34" s="81">
        <v>3.11</v>
      </c>
    </row>
    <row r="35" spans="1:15" ht="26.25" customHeight="1">
      <c r="A35" s="80">
        <v>3.3</v>
      </c>
      <c r="B35" s="81"/>
      <c r="C35" s="80" t="s">
        <v>284</v>
      </c>
      <c r="D35" s="81">
        <v>391</v>
      </c>
      <c r="E35" s="81">
        <v>1.1200000000000001</v>
      </c>
      <c r="F35" s="81">
        <v>0.68</v>
      </c>
      <c r="G35" s="81">
        <v>2215</v>
      </c>
      <c r="H35" s="81">
        <v>53.85</v>
      </c>
      <c r="I35" s="81">
        <v>34.07</v>
      </c>
      <c r="J35" s="81">
        <v>857</v>
      </c>
      <c r="K35" s="81">
        <v>59.81</v>
      </c>
      <c r="L35" s="81">
        <v>28.11</v>
      </c>
      <c r="M35" s="81">
        <v>3463</v>
      </c>
      <c r="N35" s="81">
        <v>114.79</v>
      </c>
      <c r="O35" s="81">
        <v>62.86</v>
      </c>
    </row>
    <row r="36" spans="1:15" ht="26.25" customHeight="1">
      <c r="A36" s="80">
        <v>3.4</v>
      </c>
      <c r="B36" s="81"/>
      <c r="C36" s="80" t="s">
        <v>39</v>
      </c>
      <c r="D36" s="81">
        <v>12</v>
      </c>
      <c r="E36" s="81">
        <v>0.05</v>
      </c>
      <c r="F36" s="81">
        <v>0.05</v>
      </c>
      <c r="G36" s="81">
        <v>76</v>
      </c>
      <c r="H36" s="81">
        <v>1.76</v>
      </c>
      <c r="I36" s="81">
        <v>1.74</v>
      </c>
      <c r="J36" s="81">
        <v>27</v>
      </c>
      <c r="K36" s="81">
        <v>1.9</v>
      </c>
      <c r="L36" s="81">
        <v>1.88</v>
      </c>
      <c r="M36" s="81">
        <v>115</v>
      </c>
      <c r="N36" s="81">
        <v>3.71</v>
      </c>
      <c r="O36" s="81">
        <v>3.67</v>
      </c>
    </row>
    <row r="37" spans="1:15" ht="26.25" customHeight="1">
      <c r="A37" s="80">
        <v>3.5</v>
      </c>
      <c r="B37" s="81"/>
      <c r="C37" s="80" t="s">
        <v>285</v>
      </c>
      <c r="D37" s="81">
        <v>0</v>
      </c>
      <c r="E37" s="81">
        <v>0</v>
      </c>
      <c r="F37" s="81">
        <v>0</v>
      </c>
      <c r="G37" s="81">
        <v>1</v>
      </c>
      <c r="H37" s="81">
        <v>0.01</v>
      </c>
      <c r="I37" s="81">
        <v>0.01</v>
      </c>
      <c r="J37" s="81">
        <v>0</v>
      </c>
      <c r="K37" s="81">
        <v>0</v>
      </c>
      <c r="L37" s="81">
        <v>0</v>
      </c>
      <c r="M37" s="81">
        <v>1</v>
      </c>
      <c r="N37" s="81">
        <v>0.01</v>
      </c>
      <c r="O37" s="81">
        <v>0.01</v>
      </c>
    </row>
    <row r="38" spans="1:15" ht="26.25" customHeight="1">
      <c r="A38" s="80">
        <v>3.6</v>
      </c>
      <c r="B38" s="81"/>
      <c r="C38" s="80" t="s">
        <v>94</v>
      </c>
      <c r="D38" s="81">
        <v>2791</v>
      </c>
      <c r="E38" s="81">
        <v>4.1500000000000004</v>
      </c>
      <c r="F38" s="81">
        <v>4.1500000000000004</v>
      </c>
      <c r="G38" s="81">
        <v>401</v>
      </c>
      <c r="H38" s="81">
        <v>14.47</v>
      </c>
      <c r="I38" s="81">
        <v>14.47</v>
      </c>
      <c r="J38" s="81">
        <v>105</v>
      </c>
      <c r="K38" s="81">
        <v>8.6</v>
      </c>
      <c r="L38" s="81">
        <v>8.6</v>
      </c>
      <c r="M38" s="81">
        <v>3297</v>
      </c>
      <c r="N38" s="81">
        <v>27.22</v>
      </c>
      <c r="O38" s="81">
        <v>27.22</v>
      </c>
    </row>
    <row r="39" spans="1:15" ht="26.25" customHeight="1">
      <c r="A39" s="80">
        <v>3.7</v>
      </c>
      <c r="B39" s="81"/>
      <c r="C39" s="80" t="s">
        <v>262</v>
      </c>
      <c r="D39" s="81">
        <v>3</v>
      </c>
      <c r="E39" s="81">
        <v>0.02</v>
      </c>
      <c r="F39" s="81">
        <v>0.02</v>
      </c>
      <c r="G39" s="81">
        <v>12</v>
      </c>
      <c r="H39" s="81">
        <v>0.39</v>
      </c>
      <c r="I39" s="81">
        <v>0.39</v>
      </c>
      <c r="J39" s="81">
        <v>7</v>
      </c>
      <c r="K39" s="81">
        <v>0.62</v>
      </c>
      <c r="L39" s="81">
        <v>0.62</v>
      </c>
      <c r="M39" s="81">
        <v>22</v>
      </c>
      <c r="N39" s="81">
        <v>1.03</v>
      </c>
      <c r="O39" s="81">
        <v>1.03</v>
      </c>
    </row>
    <row r="40" spans="1:15" ht="26.25" customHeight="1">
      <c r="A40" s="80">
        <v>3.8</v>
      </c>
      <c r="B40" s="81"/>
      <c r="C40" s="80" t="s">
        <v>286</v>
      </c>
      <c r="D40" s="81">
        <v>4089</v>
      </c>
      <c r="E40" s="81">
        <v>12.86</v>
      </c>
      <c r="F40" s="81">
        <v>12.85</v>
      </c>
      <c r="G40" s="81">
        <v>559</v>
      </c>
      <c r="H40" s="81">
        <v>12.86</v>
      </c>
      <c r="I40" s="81">
        <v>12.86</v>
      </c>
      <c r="J40" s="81">
        <v>530</v>
      </c>
      <c r="K40" s="81">
        <v>39.67</v>
      </c>
      <c r="L40" s="81">
        <v>39.51</v>
      </c>
      <c r="M40" s="81">
        <v>5178</v>
      </c>
      <c r="N40" s="81">
        <v>65.39</v>
      </c>
      <c r="O40" s="81">
        <v>65.22</v>
      </c>
    </row>
    <row r="41" spans="1:15" ht="26.25" customHeight="1">
      <c r="A41" s="80">
        <v>3.9</v>
      </c>
      <c r="B41" s="81"/>
      <c r="C41" s="80" t="s">
        <v>259</v>
      </c>
      <c r="D41" s="81">
        <v>31449</v>
      </c>
      <c r="E41" s="81">
        <v>60.65</v>
      </c>
      <c r="F41" s="81">
        <v>60.65</v>
      </c>
      <c r="G41" s="81">
        <v>219</v>
      </c>
      <c r="H41" s="81">
        <v>7.67</v>
      </c>
      <c r="I41" s="81">
        <v>7.67</v>
      </c>
      <c r="J41" s="81">
        <v>356</v>
      </c>
      <c r="K41" s="81">
        <v>27.53</v>
      </c>
      <c r="L41" s="81">
        <v>27.53</v>
      </c>
      <c r="M41" s="81">
        <v>32024</v>
      </c>
      <c r="N41" s="81">
        <v>95.85</v>
      </c>
      <c r="O41" s="81">
        <v>95.85</v>
      </c>
    </row>
    <row r="42" spans="1:15" ht="26.25" customHeight="1">
      <c r="A42" s="80">
        <v>3.1</v>
      </c>
      <c r="B42" s="81"/>
      <c r="C42" s="80" t="s">
        <v>180</v>
      </c>
      <c r="D42" s="81">
        <v>94425</v>
      </c>
      <c r="E42" s="81">
        <v>228.39</v>
      </c>
      <c r="F42" s="81">
        <v>228.39</v>
      </c>
      <c r="G42" s="81">
        <v>3382</v>
      </c>
      <c r="H42" s="81">
        <v>59.68</v>
      </c>
      <c r="I42" s="81">
        <v>59.68</v>
      </c>
      <c r="J42" s="81">
        <v>339</v>
      </c>
      <c r="K42" s="81">
        <v>18.14</v>
      </c>
      <c r="L42" s="81">
        <v>18.14</v>
      </c>
      <c r="M42" s="81">
        <v>98146</v>
      </c>
      <c r="N42" s="81">
        <v>306.20999999999998</v>
      </c>
      <c r="O42" s="81">
        <v>306.20999999999998</v>
      </c>
    </row>
    <row r="43" spans="1:15" ht="26.25" customHeight="1">
      <c r="A43" s="80">
        <v>3.11</v>
      </c>
      <c r="B43" s="81"/>
      <c r="C43" s="80" t="s">
        <v>287</v>
      </c>
      <c r="D43" s="81">
        <v>22031</v>
      </c>
      <c r="E43" s="81">
        <v>58.54</v>
      </c>
      <c r="F43" s="81">
        <v>58.54</v>
      </c>
      <c r="G43" s="81">
        <v>40</v>
      </c>
      <c r="H43" s="81">
        <v>1.43</v>
      </c>
      <c r="I43" s="81">
        <v>1.43</v>
      </c>
      <c r="J43" s="81">
        <v>88</v>
      </c>
      <c r="K43" s="81">
        <v>6.61</v>
      </c>
      <c r="L43" s="81">
        <v>6.61</v>
      </c>
      <c r="M43" s="81">
        <v>22159</v>
      </c>
      <c r="N43" s="81">
        <v>66.569999999999993</v>
      </c>
      <c r="O43" s="81">
        <v>66.569999999999993</v>
      </c>
    </row>
    <row r="44" spans="1:15" ht="26.25" customHeight="1">
      <c r="A44" s="80">
        <v>3.12</v>
      </c>
      <c r="B44" s="81"/>
      <c r="C44" s="80" t="s">
        <v>288</v>
      </c>
      <c r="D44" s="81">
        <v>96938</v>
      </c>
      <c r="E44" s="81">
        <v>253.61</v>
      </c>
      <c r="F44" s="81">
        <v>253.61</v>
      </c>
      <c r="G44" s="81">
        <v>327</v>
      </c>
      <c r="H44" s="81">
        <v>9.42</v>
      </c>
      <c r="I44" s="81">
        <v>9.42</v>
      </c>
      <c r="J44" s="81">
        <v>202</v>
      </c>
      <c r="K44" s="81">
        <v>14.09</v>
      </c>
      <c r="L44" s="81">
        <v>14.09</v>
      </c>
      <c r="M44" s="81">
        <v>97467</v>
      </c>
      <c r="N44" s="81">
        <v>277.11</v>
      </c>
      <c r="O44" s="81">
        <v>277.11</v>
      </c>
    </row>
    <row r="45" spans="1:15" ht="26.25" customHeight="1">
      <c r="A45" s="80">
        <v>3.13</v>
      </c>
      <c r="B45" s="81"/>
      <c r="C45" s="80" t="s">
        <v>289</v>
      </c>
      <c r="D45" s="81">
        <v>1</v>
      </c>
      <c r="E45" s="81">
        <v>0</v>
      </c>
      <c r="F45" s="81">
        <v>0</v>
      </c>
      <c r="G45" s="81">
        <v>284</v>
      </c>
      <c r="H45" s="81">
        <v>11.15</v>
      </c>
      <c r="I45" s="81">
        <v>11.15</v>
      </c>
      <c r="J45" s="81">
        <v>113</v>
      </c>
      <c r="K45" s="81">
        <v>6.61</v>
      </c>
      <c r="L45" s="81">
        <v>6.61</v>
      </c>
      <c r="M45" s="81">
        <v>398</v>
      </c>
      <c r="N45" s="81">
        <v>17.760000000000002</v>
      </c>
      <c r="O45" s="81">
        <v>17.760000000000002</v>
      </c>
    </row>
    <row r="46" spans="1:15" ht="26.25" customHeight="1">
      <c r="A46" s="80">
        <v>3.14</v>
      </c>
      <c r="B46" s="81"/>
      <c r="C46" s="80" t="s">
        <v>172</v>
      </c>
      <c r="D46" s="81">
        <v>0</v>
      </c>
      <c r="E46" s="81">
        <v>0</v>
      </c>
      <c r="F46" s="81">
        <v>0</v>
      </c>
      <c r="G46" s="81">
        <v>28</v>
      </c>
      <c r="H46" s="81">
        <v>1.1299999999999999</v>
      </c>
      <c r="I46" s="81">
        <v>1.1299999999999999</v>
      </c>
      <c r="J46" s="81">
        <v>53</v>
      </c>
      <c r="K46" s="81">
        <v>4.12</v>
      </c>
      <c r="L46" s="81">
        <v>4.12</v>
      </c>
      <c r="M46" s="81">
        <v>81</v>
      </c>
      <c r="N46" s="81">
        <v>5.25</v>
      </c>
      <c r="O46" s="81">
        <v>5.25</v>
      </c>
    </row>
    <row r="47" spans="1:15" ht="26.25" customHeight="1">
      <c r="A47" s="80">
        <v>3.15</v>
      </c>
      <c r="B47" s="81"/>
      <c r="C47" s="80" t="s">
        <v>16</v>
      </c>
      <c r="D47" s="81">
        <v>18927</v>
      </c>
      <c r="E47" s="81">
        <v>40.76</v>
      </c>
      <c r="F47" s="81">
        <v>40.76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18927</v>
      </c>
      <c r="N47" s="81">
        <v>40.76</v>
      </c>
      <c r="O47" s="81">
        <v>40.76</v>
      </c>
    </row>
    <row r="48" spans="1:15" ht="26.25" customHeight="1">
      <c r="A48" s="80">
        <v>3.16</v>
      </c>
      <c r="B48" s="81"/>
      <c r="C48" s="80" t="s">
        <v>290</v>
      </c>
      <c r="D48" s="81">
        <v>46785</v>
      </c>
      <c r="E48" s="81">
        <v>124.31</v>
      </c>
      <c r="F48" s="81">
        <v>124.31</v>
      </c>
      <c r="G48" s="81">
        <v>4199</v>
      </c>
      <c r="H48" s="81">
        <v>35.5</v>
      </c>
      <c r="I48" s="81">
        <v>35.06</v>
      </c>
      <c r="J48" s="81">
        <v>175</v>
      </c>
      <c r="K48" s="81">
        <v>14.44</v>
      </c>
      <c r="L48" s="81">
        <v>6.58</v>
      </c>
      <c r="M48" s="81">
        <v>51159</v>
      </c>
      <c r="N48" s="81">
        <v>174.25</v>
      </c>
      <c r="O48" s="81">
        <v>165.95</v>
      </c>
    </row>
    <row r="49" spans="1:15" ht="26.25" customHeight="1">
      <c r="A49" s="81"/>
      <c r="B49" s="81"/>
      <c r="C49" s="81" t="s">
        <v>55</v>
      </c>
      <c r="D49" s="81">
        <v>317889</v>
      </c>
      <c r="E49" s="81">
        <v>784.61</v>
      </c>
      <c r="F49" s="81">
        <v>784.15</v>
      </c>
      <c r="G49" s="81">
        <v>11826</v>
      </c>
      <c r="H49" s="81">
        <v>211.71</v>
      </c>
      <c r="I49" s="81">
        <v>191.3</v>
      </c>
      <c r="J49" s="81">
        <v>2915</v>
      </c>
      <c r="K49" s="81">
        <v>207.46</v>
      </c>
      <c r="L49" s="81">
        <v>167</v>
      </c>
      <c r="M49" s="81">
        <v>332630</v>
      </c>
      <c r="N49" s="81">
        <v>1203.78</v>
      </c>
      <c r="O49" s="81">
        <v>1142.45</v>
      </c>
    </row>
    <row r="50" spans="1:15" ht="26.25" customHeight="1">
      <c r="A50" s="80">
        <v>4</v>
      </c>
      <c r="B50" s="493" t="s">
        <v>291</v>
      </c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5"/>
    </row>
    <row r="51" spans="1:15" ht="26.25" customHeight="1">
      <c r="A51" s="80">
        <v>4.0999999999999996</v>
      </c>
      <c r="B51" s="81"/>
      <c r="C51" s="80" t="s">
        <v>292</v>
      </c>
      <c r="D51" s="81">
        <v>0</v>
      </c>
      <c r="E51" s="81">
        <v>0</v>
      </c>
      <c r="F51" s="81">
        <v>0</v>
      </c>
      <c r="G51" s="81">
        <v>2</v>
      </c>
      <c r="H51" s="81">
        <v>7.0000000000000007E-2</v>
      </c>
      <c r="I51" s="81">
        <v>7.0000000000000007E-2</v>
      </c>
      <c r="J51" s="81">
        <v>2</v>
      </c>
      <c r="K51" s="81">
        <v>0.15</v>
      </c>
      <c r="L51" s="81">
        <v>0.15</v>
      </c>
      <c r="M51" s="81">
        <v>4</v>
      </c>
      <c r="N51" s="81">
        <v>0.22</v>
      </c>
      <c r="O51" s="81">
        <v>0.22</v>
      </c>
    </row>
    <row r="52" spans="1:15" ht="26.25" customHeight="1">
      <c r="A52" s="80">
        <v>4.2</v>
      </c>
      <c r="B52" s="81"/>
      <c r="C52" s="80" t="s">
        <v>293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3</v>
      </c>
      <c r="K52" s="81">
        <v>0.3</v>
      </c>
      <c r="L52" s="81">
        <v>0.3</v>
      </c>
      <c r="M52" s="81">
        <v>3</v>
      </c>
      <c r="N52" s="81">
        <v>0.3</v>
      </c>
      <c r="O52" s="81">
        <v>0.3</v>
      </c>
    </row>
    <row r="53" spans="1:15" ht="26.25" customHeight="1">
      <c r="A53" s="81"/>
      <c r="B53" s="81"/>
      <c r="C53" s="81" t="s">
        <v>55</v>
      </c>
      <c r="D53" s="81">
        <v>0</v>
      </c>
      <c r="E53" s="81">
        <v>0</v>
      </c>
      <c r="F53" s="81">
        <v>0</v>
      </c>
      <c r="G53" s="81">
        <v>2</v>
      </c>
      <c r="H53" s="81">
        <v>7.0000000000000007E-2</v>
      </c>
      <c r="I53" s="81">
        <v>7.0000000000000007E-2</v>
      </c>
      <c r="J53" s="81">
        <v>5</v>
      </c>
      <c r="K53" s="81">
        <v>0.45</v>
      </c>
      <c r="L53" s="81">
        <v>0.45</v>
      </c>
      <c r="M53" s="81">
        <v>7</v>
      </c>
      <c r="N53" s="81">
        <v>0.52</v>
      </c>
      <c r="O53" s="81">
        <v>0.52</v>
      </c>
    </row>
    <row r="54" spans="1:15" ht="26.25" customHeight="1">
      <c r="A54" s="80">
        <v>5</v>
      </c>
      <c r="B54" s="493" t="s">
        <v>294</v>
      </c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5"/>
    </row>
    <row r="55" spans="1:15" ht="26.25" customHeight="1">
      <c r="A55" s="80">
        <v>5.0999999999999996</v>
      </c>
      <c r="B55" s="81"/>
      <c r="C55" s="80" t="s">
        <v>295</v>
      </c>
      <c r="D55" s="81">
        <v>8072</v>
      </c>
      <c r="E55" s="81">
        <v>33.54</v>
      </c>
      <c r="F55" s="81">
        <v>31.76</v>
      </c>
      <c r="G55" s="81">
        <v>8462</v>
      </c>
      <c r="H55" s="81">
        <v>103.18</v>
      </c>
      <c r="I55" s="81">
        <v>101.15</v>
      </c>
      <c r="J55" s="81">
        <v>229</v>
      </c>
      <c r="K55" s="81">
        <v>18.88</v>
      </c>
      <c r="L55" s="81">
        <v>17.14</v>
      </c>
      <c r="M55" s="81">
        <v>16763</v>
      </c>
      <c r="N55" s="81">
        <v>155.6</v>
      </c>
      <c r="O55" s="81">
        <v>150.05000000000001</v>
      </c>
    </row>
    <row r="56" spans="1:15" ht="26.25" customHeight="1">
      <c r="A56" s="80">
        <v>5.2</v>
      </c>
      <c r="B56" s="81"/>
      <c r="C56" s="80" t="s">
        <v>186</v>
      </c>
      <c r="D56" s="81">
        <v>12369</v>
      </c>
      <c r="E56" s="81">
        <v>52.38</v>
      </c>
      <c r="F56" s="81">
        <v>52.38</v>
      </c>
      <c r="G56" s="81">
        <v>25012</v>
      </c>
      <c r="H56" s="81">
        <v>411.87</v>
      </c>
      <c r="I56" s="81">
        <v>411.87</v>
      </c>
      <c r="J56" s="81">
        <v>687</v>
      </c>
      <c r="K56" s="81">
        <v>54.88</v>
      </c>
      <c r="L56" s="81">
        <v>54.88</v>
      </c>
      <c r="M56" s="81">
        <v>38068</v>
      </c>
      <c r="N56" s="81">
        <v>519.13</v>
      </c>
      <c r="O56" s="81">
        <v>519.13</v>
      </c>
    </row>
    <row r="57" spans="1:15" ht="26.25" customHeight="1">
      <c r="A57" s="80">
        <v>5.3</v>
      </c>
      <c r="B57" s="81"/>
      <c r="C57" s="80" t="s">
        <v>296</v>
      </c>
      <c r="D57" s="81">
        <v>134043</v>
      </c>
      <c r="E57" s="81">
        <v>413.97</v>
      </c>
      <c r="F57" s="81">
        <v>413.97</v>
      </c>
      <c r="G57" s="81">
        <v>67555</v>
      </c>
      <c r="H57" s="81">
        <v>824.19</v>
      </c>
      <c r="I57" s="81">
        <v>782.98</v>
      </c>
      <c r="J57" s="81">
        <v>3291</v>
      </c>
      <c r="K57" s="81">
        <v>248.55</v>
      </c>
      <c r="L57" s="81">
        <v>223.7</v>
      </c>
      <c r="M57" s="81">
        <v>204889</v>
      </c>
      <c r="N57" s="81">
        <v>1486.71</v>
      </c>
      <c r="O57" s="81">
        <v>1420.64</v>
      </c>
    </row>
    <row r="58" spans="1:15" ht="26.25" customHeight="1">
      <c r="A58" s="81"/>
      <c r="B58" s="81"/>
      <c r="C58" s="81" t="s">
        <v>55</v>
      </c>
      <c r="D58" s="81">
        <v>154484</v>
      </c>
      <c r="E58" s="81">
        <v>499.88</v>
      </c>
      <c r="F58" s="81">
        <v>498.1</v>
      </c>
      <c r="G58" s="81">
        <v>101029</v>
      </c>
      <c r="H58" s="81">
        <v>1339.24</v>
      </c>
      <c r="I58" s="81">
        <v>1296</v>
      </c>
      <c r="J58" s="81">
        <v>4207</v>
      </c>
      <c r="K58" s="81">
        <v>322.31</v>
      </c>
      <c r="L58" s="81">
        <v>295.70999999999998</v>
      </c>
      <c r="M58" s="81">
        <v>259720</v>
      </c>
      <c r="N58" s="81">
        <v>2161.44</v>
      </c>
      <c r="O58" s="81">
        <v>2089.8200000000002</v>
      </c>
    </row>
    <row r="59" spans="1:15" ht="26.25" customHeight="1">
      <c r="A59" s="81"/>
      <c r="B59" s="81"/>
      <c r="C59" s="81" t="s">
        <v>297</v>
      </c>
      <c r="D59" s="81">
        <f>D9+D31+D49+D53+D58</f>
        <v>561964</v>
      </c>
      <c r="E59" s="81">
        <f t="shared" ref="E59:O59" si="0">E9+E31+E49+E53+E58</f>
        <v>1565.54</v>
      </c>
      <c r="F59" s="81">
        <f t="shared" si="0"/>
        <v>1547.1</v>
      </c>
      <c r="G59" s="81">
        <f t="shared" si="0"/>
        <v>202958</v>
      </c>
      <c r="H59" s="81">
        <f t="shared" si="0"/>
        <v>3264.69</v>
      </c>
      <c r="I59" s="81">
        <f t="shared" si="0"/>
        <v>3100.0699999999997</v>
      </c>
      <c r="J59" s="81">
        <f t="shared" si="0"/>
        <v>30029</v>
      </c>
      <c r="K59" s="81">
        <f t="shared" si="0"/>
        <v>2307.7400000000002</v>
      </c>
      <c r="L59" s="81">
        <f t="shared" si="0"/>
        <v>2179.2399999999998</v>
      </c>
      <c r="M59" s="81">
        <f t="shared" si="0"/>
        <v>794951</v>
      </c>
      <c r="N59" s="81">
        <f t="shared" si="0"/>
        <v>7137.99</v>
      </c>
      <c r="O59" s="81">
        <f t="shared" si="0"/>
        <v>6826.42</v>
      </c>
    </row>
  </sheetData>
  <mergeCells count="20">
    <mergeCell ref="A4:A6"/>
    <mergeCell ref="B4:B6"/>
    <mergeCell ref="C4:C6"/>
    <mergeCell ref="D4:F4"/>
    <mergeCell ref="G4:I4"/>
    <mergeCell ref="B1:C1"/>
    <mergeCell ref="E1:G1"/>
    <mergeCell ref="H1:I1"/>
    <mergeCell ref="C2:F2"/>
    <mergeCell ref="A3:O3"/>
    <mergeCell ref="B10:O10"/>
    <mergeCell ref="B32:O32"/>
    <mergeCell ref="B50:O50"/>
    <mergeCell ref="B54:O54"/>
    <mergeCell ref="J4:L4"/>
    <mergeCell ref="M4:O5"/>
    <mergeCell ref="D5:F5"/>
    <mergeCell ref="G5:I5"/>
    <mergeCell ref="J5:L5"/>
    <mergeCell ref="B7:O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pane ySplit="5" topLeftCell="A36" activePane="bottomLeft" state="frozen"/>
      <selection pane="bottomLeft" activeCell="D41" sqref="D41"/>
    </sheetView>
  </sheetViews>
  <sheetFormatPr defaultRowHeight="15"/>
  <cols>
    <col min="1" max="1" width="5.7109375" style="108" customWidth="1"/>
    <col min="2" max="2" width="34.42578125" style="108" customWidth="1"/>
    <col min="3" max="3" width="10.7109375" style="108" customWidth="1"/>
    <col min="4" max="4" width="15.140625" style="108" customWidth="1"/>
    <col min="5" max="5" width="19.7109375" style="108" customWidth="1"/>
    <col min="6" max="6" width="10.7109375" style="108" customWidth="1"/>
    <col min="7" max="7" width="15.140625" style="108" customWidth="1"/>
    <col min="8" max="8" width="19" style="108" customWidth="1"/>
    <col min="9" max="9" width="10.7109375" style="108" customWidth="1"/>
    <col min="10" max="10" width="15.140625" style="108" customWidth="1"/>
    <col min="11" max="11" width="19" style="108" customWidth="1"/>
    <col min="12" max="12" width="10.7109375" style="108" customWidth="1"/>
    <col min="13" max="13" width="15.140625" style="108" customWidth="1"/>
    <col min="14" max="14" width="18" style="108" customWidth="1"/>
    <col min="15" max="16384" width="9.140625" style="108"/>
  </cols>
  <sheetData>
    <row r="1" spans="1:14" ht="26.25">
      <c r="A1" s="105"/>
      <c r="B1" s="106" t="s">
        <v>63</v>
      </c>
      <c r="C1" s="105"/>
      <c r="D1" s="105"/>
      <c r="E1" s="105"/>
      <c r="F1" s="105"/>
      <c r="G1" s="105"/>
      <c r="H1" s="107"/>
      <c r="I1" s="107"/>
      <c r="J1" s="107"/>
      <c r="K1" s="107"/>
      <c r="L1" s="107"/>
      <c r="M1" s="107"/>
      <c r="N1" s="107"/>
    </row>
    <row r="2" spans="1:14" ht="26.25">
      <c r="A2" s="105"/>
      <c r="B2" s="105"/>
      <c r="C2" s="106" t="s">
        <v>320</v>
      </c>
      <c r="D2" s="106"/>
      <c r="E2" s="106"/>
      <c r="F2" s="106"/>
      <c r="G2" s="106"/>
      <c r="H2" s="106"/>
      <c r="I2" s="107"/>
      <c r="J2" s="107"/>
      <c r="K2" s="107"/>
      <c r="L2" s="107"/>
      <c r="M2" s="107"/>
      <c r="N2" s="107"/>
    </row>
    <row r="3" spans="1:14">
      <c r="A3" s="512" t="s">
        <v>267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4"/>
    </row>
    <row r="4" spans="1:14" ht="15" customHeight="1">
      <c r="A4" s="515" t="s">
        <v>268</v>
      </c>
      <c r="B4" s="515" t="s">
        <v>321</v>
      </c>
      <c r="C4" s="517" t="s">
        <v>322</v>
      </c>
      <c r="D4" s="518"/>
      <c r="E4" s="519"/>
      <c r="F4" s="517" t="s">
        <v>323</v>
      </c>
      <c r="G4" s="518"/>
      <c r="H4" s="519"/>
      <c r="I4" s="517" t="s">
        <v>324</v>
      </c>
      <c r="J4" s="518"/>
      <c r="K4" s="519"/>
      <c r="L4" s="517" t="s">
        <v>55</v>
      </c>
      <c r="M4" s="518"/>
      <c r="N4" s="519"/>
    </row>
    <row r="5" spans="1:14" ht="45.75" customHeight="1">
      <c r="A5" s="516"/>
      <c r="B5" s="516"/>
      <c r="C5" s="109" t="s">
        <v>276</v>
      </c>
      <c r="D5" s="109" t="s">
        <v>325</v>
      </c>
      <c r="E5" s="109" t="s">
        <v>278</v>
      </c>
      <c r="F5" s="109" t="s">
        <v>276</v>
      </c>
      <c r="G5" s="109" t="s">
        <v>325</v>
      </c>
      <c r="H5" s="109" t="s">
        <v>278</v>
      </c>
      <c r="I5" s="109" t="s">
        <v>276</v>
      </c>
      <c r="J5" s="109" t="s">
        <v>325</v>
      </c>
      <c r="K5" s="109" t="s">
        <v>278</v>
      </c>
      <c r="L5" s="109" t="s">
        <v>276</v>
      </c>
      <c r="M5" s="109" t="s">
        <v>325</v>
      </c>
      <c r="N5" s="109" t="s">
        <v>278</v>
      </c>
    </row>
    <row r="6" spans="1:14" ht="18.75">
      <c r="A6" s="110">
        <v>1</v>
      </c>
      <c r="B6" s="111" t="s">
        <v>326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ht="18.75">
      <c r="A7" s="114">
        <v>1.1000000000000001</v>
      </c>
      <c r="B7" s="115" t="s">
        <v>288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45</v>
      </c>
      <c r="J7" s="116">
        <v>9.5</v>
      </c>
      <c r="K7" s="116">
        <v>9.5</v>
      </c>
      <c r="L7" s="116">
        <v>45</v>
      </c>
      <c r="M7" s="116">
        <v>9.5</v>
      </c>
      <c r="N7" s="116">
        <v>9.5</v>
      </c>
    </row>
    <row r="8" spans="1:14" ht="18.75">
      <c r="A8" s="114">
        <v>1.2</v>
      </c>
      <c r="B8" s="115" t="s">
        <v>286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4</v>
      </c>
      <c r="J8" s="115">
        <v>0.63</v>
      </c>
      <c r="K8" s="115">
        <v>0.63</v>
      </c>
      <c r="L8" s="115">
        <v>4</v>
      </c>
      <c r="M8" s="115">
        <v>0.63</v>
      </c>
      <c r="N8" s="115">
        <v>0.63</v>
      </c>
    </row>
    <row r="9" spans="1:14" ht="18.75">
      <c r="A9" s="114">
        <v>1.3</v>
      </c>
      <c r="B9" s="115" t="s">
        <v>180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18</v>
      </c>
      <c r="J9" s="115">
        <v>3.71</v>
      </c>
      <c r="K9" s="115">
        <v>3.2</v>
      </c>
      <c r="L9" s="115">
        <v>18</v>
      </c>
      <c r="M9" s="115">
        <v>3.71</v>
      </c>
      <c r="N9" s="115">
        <v>3.2</v>
      </c>
    </row>
    <row r="10" spans="1:14" ht="18.75">
      <c r="A10" s="114"/>
      <c r="B10" s="115" t="s">
        <v>55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67</v>
      </c>
      <c r="J10" s="115">
        <v>13.84</v>
      </c>
      <c r="K10" s="115">
        <v>13.33</v>
      </c>
      <c r="L10" s="115">
        <v>67</v>
      </c>
      <c r="M10" s="115">
        <v>13.84</v>
      </c>
      <c r="N10" s="115">
        <v>13.33</v>
      </c>
    </row>
    <row r="11" spans="1:14" ht="18.75">
      <c r="A11" s="114">
        <v>2</v>
      </c>
      <c r="B11" s="111" t="s">
        <v>327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8"/>
    </row>
    <row r="12" spans="1:14" ht="18.75">
      <c r="A12" s="114">
        <v>2.1</v>
      </c>
      <c r="B12" s="115" t="s">
        <v>12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3</v>
      </c>
      <c r="J12" s="116">
        <v>0.63</v>
      </c>
      <c r="K12" s="116">
        <v>0.25</v>
      </c>
      <c r="L12" s="116">
        <v>3</v>
      </c>
      <c r="M12" s="116">
        <v>0.63</v>
      </c>
      <c r="N12" s="116">
        <v>0.25</v>
      </c>
    </row>
    <row r="13" spans="1:14" ht="18.75">
      <c r="A13" s="114">
        <v>2.2000000000000002</v>
      </c>
      <c r="B13" s="115" t="s">
        <v>14</v>
      </c>
      <c r="C13" s="115">
        <v>17</v>
      </c>
      <c r="D13" s="115">
        <v>2.41</v>
      </c>
      <c r="E13" s="115">
        <v>1.34</v>
      </c>
      <c r="F13" s="115">
        <v>9</v>
      </c>
      <c r="G13" s="115">
        <v>1.38</v>
      </c>
      <c r="H13" s="115">
        <v>0.16</v>
      </c>
      <c r="I13" s="115">
        <v>168</v>
      </c>
      <c r="J13" s="115">
        <v>34.409999999999997</v>
      </c>
      <c r="K13" s="115">
        <v>11.57</v>
      </c>
      <c r="L13" s="115">
        <v>194</v>
      </c>
      <c r="M13" s="115">
        <v>38.19</v>
      </c>
      <c r="N13" s="115">
        <v>13.07</v>
      </c>
    </row>
    <row r="14" spans="1:14" ht="18.75">
      <c r="A14" s="114">
        <v>2.2999999999999998</v>
      </c>
      <c r="B14" s="115" t="s">
        <v>17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13</v>
      </c>
      <c r="J14" s="115">
        <v>6.34</v>
      </c>
      <c r="K14" s="115">
        <v>3.91</v>
      </c>
      <c r="L14" s="115">
        <v>13</v>
      </c>
      <c r="M14" s="115">
        <v>6.34</v>
      </c>
      <c r="N14" s="115">
        <v>3.91</v>
      </c>
    </row>
    <row r="15" spans="1:14" ht="18.75">
      <c r="A15" s="114">
        <v>2.4</v>
      </c>
      <c r="B15" s="115" t="s">
        <v>18</v>
      </c>
      <c r="C15" s="115">
        <v>31</v>
      </c>
      <c r="D15" s="115">
        <v>4.9800000000000004</v>
      </c>
      <c r="E15" s="115">
        <v>1.35</v>
      </c>
      <c r="F15" s="115">
        <v>5</v>
      </c>
      <c r="G15" s="115">
        <v>0.53</v>
      </c>
      <c r="H15" s="115">
        <v>0.18</v>
      </c>
      <c r="I15" s="115">
        <v>117</v>
      </c>
      <c r="J15" s="115">
        <v>20.65</v>
      </c>
      <c r="K15" s="115">
        <v>6.93</v>
      </c>
      <c r="L15" s="115">
        <v>153</v>
      </c>
      <c r="M15" s="115">
        <v>26.16</v>
      </c>
      <c r="N15" s="115">
        <v>8.4600000000000009</v>
      </c>
    </row>
    <row r="16" spans="1:14" ht="18.75">
      <c r="A16" s="114">
        <v>2.5</v>
      </c>
      <c r="B16" s="115" t="s">
        <v>19</v>
      </c>
      <c r="C16" s="115">
        <v>0</v>
      </c>
      <c r="D16" s="115">
        <v>0</v>
      </c>
      <c r="E16" s="115">
        <v>0</v>
      </c>
      <c r="F16" s="115">
        <v>1</v>
      </c>
      <c r="G16" s="115">
        <v>0.1</v>
      </c>
      <c r="H16" s="115">
        <v>0.1</v>
      </c>
      <c r="I16" s="115">
        <v>2</v>
      </c>
      <c r="J16" s="115">
        <v>0.2</v>
      </c>
      <c r="K16" s="115">
        <v>0.1</v>
      </c>
      <c r="L16" s="115">
        <v>3</v>
      </c>
      <c r="M16" s="115">
        <v>0.3</v>
      </c>
      <c r="N16" s="115">
        <v>0.2</v>
      </c>
    </row>
    <row r="17" spans="1:14" ht="18.75">
      <c r="A17" s="114">
        <v>2.6</v>
      </c>
      <c r="B17" s="115" t="s">
        <v>20</v>
      </c>
      <c r="C17" s="115">
        <v>56</v>
      </c>
      <c r="D17" s="115">
        <v>14.15</v>
      </c>
      <c r="E17" s="115">
        <v>5.3</v>
      </c>
      <c r="F17" s="115">
        <v>9</v>
      </c>
      <c r="G17" s="115">
        <v>1.97</v>
      </c>
      <c r="H17" s="115">
        <v>0.47</v>
      </c>
      <c r="I17" s="115">
        <v>249</v>
      </c>
      <c r="J17" s="115">
        <v>70.22</v>
      </c>
      <c r="K17" s="115">
        <v>23.58</v>
      </c>
      <c r="L17" s="115">
        <v>314</v>
      </c>
      <c r="M17" s="115">
        <v>86.34</v>
      </c>
      <c r="N17" s="115">
        <v>29.34</v>
      </c>
    </row>
    <row r="18" spans="1:14" ht="18.75">
      <c r="A18" s="114">
        <v>2.7</v>
      </c>
      <c r="B18" s="115" t="s">
        <v>23</v>
      </c>
      <c r="C18" s="115">
        <v>1</v>
      </c>
      <c r="D18" s="115">
        <v>0.15</v>
      </c>
      <c r="E18" s="115">
        <v>0.15</v>
      </c>
      <c r="F18" s="115">
        <v>2</v>
      </c>
      <c r="G18" s="115">
        <v>0.55000000000000004</v>
      </c>
      <c r="H18" s="115">
        <v>0.55000000000000004</v>
      </c>
      <c r="I18" s="115">
        <v>13</v>
      </c>
      <c r="J18" s="115">
        <v>2.6</v>
      </c>
      <c r="K18" s="115">
        <v>1.79</v>
      </c>
      <c r="L18" s="115">
        <v>16</v>
      </c>
      <c r="M18" s="115">
        <v>3.3</v>
      </c>
      <c r="N18" s="115">
        <v>2.4900000000000002</v>
      </c>
    </row>
    <row r="19" spans="1:14" ht="18.75">
      <c r="A19" s="114">
        <v>2.8</v>
      </c>
      <c r="B19" s="115" t="s">
        <v>25</v>
      </c>
      <c r="C19" s="115">
        <v>22</v>
      </c>
      <c r="D19" s="115">
        <v>5.64</v>
      </c>
      <c r="E19" s="115">
        <v>3.98</v>
      </c>
      <c r="F19" s="115">
        <v>11</v>
      </c>
      <c r="G19" s="115">
        <v>2.2999999999999998</v>
      </c>
      <c r="H19" s="115">
        <v>1.97</v>
      </c>
      <c r="I19" s="115">
        <v>174</v>
      </c>
      <c r="J19" s="115">
        <v>48.37</v>
      </c>
      <c r="K19" s="115">
        <v>42.29</v>
      </c>
      <c r="L19" s="115">
        <v>207</v>
      </c>
      <c r="M19" s="115">
        <v>56.3</v>
      </c>
      <c r="N19" s="115">
        <v>48.24</v>
      </c>
    </row>
    <row r="20" spans="1:14" ht="18.75">
      <c r="A20" s="114">
        <v>2.9</v>
      </c>
      <c r="B20" s="115" t="s">
        <v>27</v>
      </c>
      <c r="C20" s="115">
        <v>1</v>
      </c>
      <c r="D20" s="115">
        <v>0.14000000000000001</v>
      </c>
      <c r="E20" s="115">
        <v>0.14000000000000001</v>
      </c>
      <c r="F20" s="115">
        <v>0</v>
      </c>
      <c r="G20" s="115">
        <v>0</v>
      </c>
      <c r="H20" s="115">
        <v>0</v>
      </c>
      <c r="I20" s="115">
        <v>2</v>
      </c>
      <c r="J20" s="115">
        <v>0.28000000000000003</v>
      </c>
      <c r="K20" s="115">
        <v>0.17</v>
      </c>
      <c r="L20" s="115">
        <v>3</v>
      </c>
      <c r="M20" s="115">
        <v>0.41</v>
      </c>
      <c r="N20" s="115">
        <v>0.31</v>
      </c>
    </row>
    <row r="21" spans="1:14" ht="18.75">
      <c r="A21" s="114">
        <v>2.1</v>
      </c>
      <c r="B21" s="115" t="s">
        <v>32</v>
      </c>
      <c r="C21" s="115">
        <v>3</v>
      </c>
      <c r="D21" s="115">
        <v>0.6</v>
      </c>
      <c r="E21" s="115">
        <v>0.6</v>
      </c>
      <c r="F21" s="115">
        <v>0</v>
      </c>
      <c r="G21" s="115">
        <v>0</v>
      </c>
      <c r="H21" s="115">
        <v>0</v>
      </c>
      <c r="I21" s="115">
        <v>12</v>
      </c>
      <c r="J21" s="115">
        <v>3.07</v>
      </c>
      <c r="K21" s="115">
        <v>0.77</v>
      </c>
      <c r="L21" s="115">
        <v>15</v>
      </c>
      <c r="M21" s="115">
        <v>3.67</v>
      </c>
      <c r="N21" s="115">
        <v>1.37</v>
      </c>
    </row>
    <row r="22" spans="1:14" ht="18.75">
      <c r="A22" s="114">
        <v>2.1</v>
      </c>
      <c r="B22" s="115" t="s">
        <v>34</v>
      </c>
      <c r="C22" s="115">
        <v>4</v>
      </c>
      <c r="D22" s="115">
        <v>0.5</v>
      </c>
      <c r="E22" s="115">
        <v>0.26</v>
      </c>
      <c r="F22" s="115">
        <v>0</v>
      </c>
      <c r="G22" s="115">
        <v>0</v>
      </c>
      <c r="H22" s="115">
        <v>0</v>
      </c>
      <c r="I22" s="115">
        <v>15</v>
      </c>
      <c r="J22" s="115">
        <v>3</v>
      </c>
      <c r="K22" s="115">
        <v>0.79</v>
      </c>
      <c r="L22" s="115">
        <v>19</v>
      </c>
      <c r="M22" s="115">
        <v>3.5</v>
      </c>
      <c r="N22" s="115">
        <v>1.05</v>
      </c>
    </row>
    <row r="23" spans="1:14" ht="18.75" customHeight="1">
      <c r="A23" s="114">
        <v>2.1</v>
      </c>
      <c r="B23" s="115" t="s">
        <v>35</v>
      </c>
      <c r="C23" s="115">
        <v>14</v>
      </c>
      <c r="D23" s="115">
        <v>1.87</v>
      </c>
      <c r="E23" s="115">
        <v>0.66</v>
      </c>
      <c r="F23" s="115">
        <v>8</v>
      </c>
      <c r="G23" s="115">
        <v>1.3</v>
      </c>
      <c r="H23" s="115">
        <v>0.56000000000000005</v>
      </c>
      <c r="I23" s="115">
        <v>44</v>
      </c>
      <c r="J23" s="115">
        <v>9.18</v>
      </c>
      <c r="K23" s="115">
        <v>3.76</v>
      </c>
      <c r="L23" s="115">
        <v>66</v>
      </c>
      <c r="M23" s="115">
        <v>12.35</v>
      </c>
      <c r="N23" s="115">
        <v>4.9800000000000004</v>
      </c>
    </row>
    <row r="24" spans="1:14" ht="18.75">
      <c r="A24" s="114">
        <v>2.1</v>
      </c>
      <c r="B24" s="115" t="s">
        <v>42</v>
      </c>
      <c r="C24" s="115">
        <v>3</v>
      </c>
      <c r="D24" s="115">
        <v>1.27</v>
      </c>
      <c r="E24" s="115">
        <v>0.45</v>
      </c>
      <c r="F24" s="115">
        <v>0</v>
      </c>
      <c r="G24" s="115">
        <v>0</v>
      </c>
      <c r="H24" s="115">
        <v>0</v>
      </c>
      <c r="I24" s="115">
        <v>6</v>
      </c>
      <c r="J24" s="115">
        <v>2.0499999999999998</v>
      </c>
      <c r="K24" s="115">
        <v>0.81</v>
      </c>
      <c r="L24" s="115">
        <v>9</v>
      </c>
      <c r="M24" s="115">
        <v>3.32</v>
      </c>
      <c r="N24" s="115">
        <v>1.26</v>
      </c>
    </row>
    <row r="25" spans="1:14" ht="18.75">
      <c r="A25" s="114">
        <v>2.1</v>
      </c>
      <c r="B25" s="115" t="s">
        <v>328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8</v>
      </c>
      <c r="J25" s="115">
        <v>1.87</v>
      </c>
      <c r="K25" s="115">
        <v>1.1299999999999999</v>
      </c>
      <c r="L25" s="115">
        <v>8</v>
      </c>
      <c r="M25" s="115">
        <v>1.87</v>
      </c>
      <c r="N25" s="115">
        <v>1.1299999999999999</v>
      </c>
    </row>
    <row r="26" spans="1:14" ht="18.75">
      <c r="A26" s="114">
        <v>2.2000000000000002</v>
      </c>
      <c r="B26" s="115" t="s">
        <v>44</v>
      </c>
      <c r="C26" s="115">
        <v>28</v>
      </c>
      <c r="D26" s="115">
        <v>6.31</v>
      </c>
      <c r="E26" s="115">
        <v>3.88</v>
      </c>
      <c r="F26" s="115">
        <v>3</v>
      </c>
      <c r="G26" s="115">
        <v>0.38</v>
      </c>
      <c r="H26" s="115">
        <v>0.15</v>
      </c>
      <c r="I26" s="115">
        <v>141</v>
      </c>
      <c r="J26" s="115">
        <v>32.56</v>
      </c>
      <c r="K26" s="115">
        <v>12.72</v>
      </c>
      <c r="L26" s="115">
        <v>172</v>
      </c>
      <c r="M26" s="115">
        <v>39.26</v>
      </c>
      <c r="N26" s="115">
        <v>16.75</v>
      </c>
    </row>
    <row r="27" spans="1:14" ht="18.75">
      <c r="A27" s="114">
        <v>2.2000000000000002</v>
      </c>
      <c r="B27" s="115" t="s">
        <v>47</v>
      </c>
      <c r="C27" s="115">
        <v>59</v>
      </c>
      <c r="D27" s="115">
        <v>11.3</v>
      </c>
      <c r="E27" s="115">
        <v>3.69</v>
      </c>
      <c r="F27" s="115">
        <v>14</v>
      </c>
      <c r="G27" s="115">
        <v>2.98</v>
      </c>
      <c r="H27" s="115">
        <v>1.29</v>
      </c>
      <c r="I27" s="115">
        <v>209</v>
      </c>
      <c r="J27" s="115">
        <v>44.19</v>
      </c>
      <c r="K27" s="115">
        <v>20.87</v>
      </c>
      <c r="L27" s="115">
        <v>282</v>
      </c>
      <c r="M27" s="115">
        <v>58.47</v>
      </c>
      <c r="N27" s="115">
        <v>25.85</v>
      </c>
    </row>
    <row r="28" spans="1:14" ht="18.75">
      <c r="A28" s="114">
        <v>2.2000000000000002</v>
      </c>
      <c r="B28" s="115" t="s">
        <v>48</v>
      </c>
      <c r="C28" s="115">
        <v>41</v>
      </c>
      <c r="D28" s="115">
        <v>10.09</v>
      </c>
      <c r="E28" s="115">
        <v>7.94</v>
      </c>
      <c r="F28" s="115">
        <v>8</v>
      </c>
      <c r="G28" s="115">
        <v>1.49</v>
      </c>
      <c r="H28" s="115">
        <v>1.04</v>
      </c>
      <c r="I28" s="115">
        <v>389</v>
      </c>
      <c r="J28" s="115">
        <v>116.16</v>
      </c>
      <c r="K28" s="115">
        <v>104.89</v>
      </c>
      <c r="L28" s="115">
        <v>438</v>
      </c>
      <c r="M28" s="115">
        <v>127.74</v>
      </c>
      <c r="N28" s="115">
        <v>113.87</v>
      </c>
    </row>
    <row r="29" spans="1:14" ht="18.75">
      <c r="A29" s="114">
        <v>2.2000000000000002</v>
      </c>
      <c r="B29" s="115" t="s">
        <v>50</v>
      </c>
      <c r="C29" s="115">
        <v>6</v>
      </c>
      <c r="D29" s="115">
        <v>1.82</v>
      </c>
      <c r="E29" s="115">
        <v>1.07</v>
      </c>
      <c r="F29" s="115">
        <v>1</v>
      </c>
      <c r="G29" s="115">
        <v>0.14000000000000001</v>
      </c>
      <c r="H29" s="115">
        <v>0.14000000000000001</v>
      </c>
      <c r="I29" s="115">
        <v>23</v>
      </c>
      <c r="J29" s="115">
        <v>6.53</v>
      </c>
      <c r="K29" s="115">
        <v>1.63</v>
      </c>
      <c r="L29" s="115">
        <v>30</v>
      </c>
      <c r="M29" s="115">
        <v>8.49</v>
      </c>
      <c r="N29" s="115">
        <v>2.84</v>
      </c>
    </row>
    <row r="30" spans="1:14" ht="18.75">
      <c r="A30" s="114">
        <v>2.2000000000000002</v>
      </c>
      <c r="B30" s="115" t="s">
        <v>51</v>
      </c>
      <c r="C30" s="115">
        <v>5</v>
      </c>
      <c r="D30" s="115">
        <v>1.56</v>
      </c>
      <c r="E30" s="115">
        <v>1.06</v>
      </c>
      <c r="F30" s="115">
        <v>0</v>
      </c>
      <c r="G30" s="115">
        <v>0</v>
      </c>
      <c r="H30" s="115">
        <v>0</v>
      </c>
      <c r="I30" s="115">
        <v>9</v>
      </c>
      <c r="J30" s="115">
        <v>1.55</v>
      </c>
      <c r="K30" s="115">
        <v>1.55</v>
      </c>
      <c r="L30" s="115">
        <v>14</v>
      </c>
      <c r="M30" s="115">
        <v>3.11</v>
      </c>
      <c r="N30" s="115">
        <v>2.6</v>
      </c>
    </row>
    <row r="31" spans="1:14" ht="18.75">
      <c r="A31" s="114">
        <v>2.2000000000000002</v>
      </c>
      <c r="B31" s="115" t="s">
        <v>52</v>
      </c>
      <c r="C31" s="115">
        <v>3</v>
      </c>
      <c r="D31" s="115">
        <v>0.31</v>
      </c>
      <c r="E31" s="115">
        <v>0.31</v>
      </c>
      <c r="F31" s="115">
        <v>1</v>
      </c>
      <c r="G31" s="115">
        <v>0.1</v>
      </c>
      <c r="H31" s="115">
        <v>0.1</v>
      </c>
      <c r="I31" s="115">
        <v>28</v>
      </c>
      <c r="J31" s="115">
        <v>3.49</v>
      </c>
      <c r="K31" s="115">
        <v>3.04</v>
      </c>
      <c r="L31" s="115">
        <v>32</v>
      </c>
      <c r="M31" s="115">
        <v>3.9</v>
      </c>
      <c r="N31" s="115">
        <v>3.44</v>
      </c>
    </row>
    <row r="32" spans="1:14" ht="18.75">
      <c r="A32" s="114">
        <v>2.2000000000000002</v>
      </c>
      <c r="B32" s="115" t="s">
        <v>53</v>
      </c>
      <c r="C32" s="115">
        <v>74</v>
      </c>
      <c r="D32" s="115">
        <v>15.23</v>
      </c>
      <c r="E32" s="115">
        <v>12.78</v>
      </c>
      <c r="F32" s="115">
        <v>7</v>
      </c>
      <c r="G32" s="115">
        <v>1.1200000000000001</v>
      </c>
      <c r="H32" s="115">
        <v>0.87</v>
      </c>
      <c r="I32" s="115">
        <v>317</v>
      </c>
      <c r="J32" s="115">
        <v>66.42</v>
      </c>
      <c r="K32" s="115">
        <v>55.24</v>
      </c>
      <c r="L32" s="115">
        <v>398</v>
      </c>
      <c r="M32" s="115">
        <v>82.77</v>
      </c>
      <c r="N32" s="115">
        <v>68.89</v>
      </c>
    </row>
    <row r="33" spans="1:14" ht="18.75">
      <c r="A33" s="114"/>
      <c r="B33" s="115" t="s">
        <v>55</v>
      </c>
      <c r="C33" s="115">
        <v>368</v>
      </c>
      <c r="D33" s="115">
        <v>78.31</v>
      </c>
      <c r="E33" s="115">
        <v>44.94</v>
      </c>
      <c r="F33" s="115">
        <v>79</v>
      </c>
      <c r="G33" s="115">
        <v>14.33</v>
      </c>
      <c r="H33" s="115">
        <v>7.57</v>
      </c>
      <c r="I33" s="115">
        <v>1942</v>
      </c>
      <c r="J33" s="115">
        <v>473.76</v>
      </c>
      <c r="K33" s="115">
        <v>297.77999999999997</v>
      </c>
      <c r="L33" s="115">
        <v>2389</v>
      </c>
      <c r="M33" s="115">
        <v>566.41</v>
      </c>
      <c r="N33" s="115">
        <v>350.29</v>
      </c>
    </row>
    <row r="34" spans="1:14" ht="18.75">
      <c r="A34" s="114">
        <v>3</v>
      </c>
      <c r="B34" s="111" t="s">
        <v>294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8"/>
    </row>
    <row r="35" spans="1:14" ht="18.75">
      <c r="A35" s="114">
        <v>3.1</v>
      </c>
      <c r="B35" s="115" t="s">
        <v>329</v>
      </c>
      <c r="C35" s="116">
        <v>12</v>
      </c>
      <c r="D35" s="116">
        <v>3.31</v>
      </c>
      <c r="E35" s="116">
        <v>1.1499999999999999</v>
      </c>
      <c r="F35" s="116">
        <v>11</v>
      </c>
      <c r="G35" s="116">
        <v>2.29</v>
      </c>
      <c r="H35" s="116">
        <v>0.84</v>
      </c>
      <c r="I35" s="116">
        <v>24</v>
      </c>
      <c r="J35" s="116">
        <v>4.33</v>
      </c>
      <c r="K35" s="116">
        <v>2.2000000000000002</v>
      </c>
      <c r="L35" s="116">
        <v>47</v>
      </c>
      <c r="M35" s="116">
        <v>9.93</v>
      </c>
      <c r="N35" s="116">
        <v>4.1900000000000004</v>
      </c>
    </row>
    <row r="36" spans="1:14" ht="18.75">
      <c r="A36" s="114">
        <v>3.2</v>
      </c>
      <c r="B36" s="115" t="s">
        <v>330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6</v>
      </c>
      <c r="J36" s="115">
        <v>0.79</v>
      </c>
      <c r="K36" s="115">
        <v>0.16</v>
      </c>
      <c r="L36" s="115">
        <v>6</v>
      </c>
      <c r="M36" s="115">
        <v>0.79</v>
      </c>
      <c r="N36" s="115">
        <v>0.16</v>
      </c>
    </row>
    <row r="37" spans="1:14" ht="18.75">
      <c r="A37" s="114"/>
      <c r="B37" s="115" t="s">
        <v>55</v>
      </c>
      <c r="C37" s="115">
        <v>12</v>
      </c>
      <c r="D37" s="115">
        <v>3.31</v>
      </c>
      <c r="E37" s="115">
        <v>1.1499999999999999</v>
      </c>
      <c r="F37" s="115">
        <v>11</v>
      </c>
      <c r="G37" s="115">
        <v>2.29</v>
      </c>
      <c r="H37" s="115">
        <v>0.84</v>
      </c>
      <c r="I37" s="115">
        <v>30</v>
      </c>
      <c r="J37" s="115">
        <v>5.12</v>
      </c>
      <c r="K37" s="115">
        <v>2.35</v>
      </c>
      <c r="L37" s="115">
        <v>53</v>
      </c>
      <c r="M37" s="115">
        <v>10.72</v>
      </c>
      <c r="N37" s="115">
        <v>4.34</v>
      </c>
    </row>
    <row r="38" spans="1:14" ht="18.75">
      <c r="A38" s="114"/>
      <c r="B38" s="115" t="s">
        <v>297</v>
      </c>
      <c r="C38" s="115">
        <v>380</v>
      </c>
      <c r="D38" s="115">
        <v>81.63</v>
      </c>
      <c r="E38" s="115">
        <v>46.09</v>
      </c>
      <c r="F38" s="115">
        <v>90</v>
      </c>
      <c r="G38" s="115">
        <v>16.62</v>
      </c>
      <c r="H38" s="115">
        <v>8.41</v>
      </c>
      <c r="I38" s="115">
        <v>2039</v>
      </c>
      <c r="J38" s="115">
        <v>492.72</v>
      </c>
      <c r="K38" s="115">
        <v>313.47000000000003</v>
      </c>
      <c r="L38" s="115">
        <v>2509</v>
      </c>
      <c r="M38" s="115">
        <v>590.97</v>
      </c>
      <c r="N38" s="115">
        <v>367.96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75"/>
  <sheetViews>
    <sheetView topLeftCell="N1" workbookViewId="0">
      <pane ySplit="5" topLeftCell="A63" activePane="bottomLeft" state="frozen"/>
      <selection pane="bottomLeft" activeCell="H81" sqref="H81"/>
    </sheetView>
  </sheetViews>
  <sheetFormatPr defaultRowHeight="15.75"/>
  <cols>
    <col min="1" max="1" width="6.5703125" style="139" customWidth="1"/>
    <col min="2" max="2" width="37" style="139" customWidth="1"/>
    <col min="3" max="3" width="3.7109375" style="130" customWidth="1"/>
    <col min="4" max="4" width="10" style="130" customWidth="1"/>
    <col min="5" max="5" width="8" style="130" customWidth="1"/>
    <col min="6" max="6" width="8.28515625" style="130" customWidth="1"/>
    <col min="7" max="7" width="9.7109375" style="130" customWidth="1"/>
    <col min="8" max="8" width="14" style="130" customWidth="1"/>
    <col min="9" max="9" width="13.140625" style="130" customWidth="1"/>
    <col min="10" max="10" width="15.42578125" style="130" customWidth="1"/>
    <col min="11" max="11" width="16" style="130" customWidth="1"/>
    <col min="12" max="12" width="15.42578125" style="130" bestFit="1" customWidth="1"/>
    <col min="13" max="13" width="16.85546875" style="130" customWidth="1"/>
    <col min="14" max="14" width="8.42578125" style="130" customWidth="1"/>
    <col min="15" max="15" width="35.5703125" style="130" customWidth="1"/>
    <col min="16" max="16" width="15.5703125" style="130" customWidth="1"/>
    <col min="17" max="18" width="13.85546875" style="130" customWidth="1"/>
    <col min="19" max="19" width="15.42578125" style="130" customWidth="1"/>
    <col min="20" max="20" width="14.7109375" style="130" customWidth="1"/>
    <col min="21" max="21" width="15" style="130" customWidth="1"/>
    <col min="22" max="22" width="15.7109375" style="130" customWidth="1"/>
    <col min="23" max="23" width="9.7109375" style="130" customWidth="1"/>
    <col min="24" max="25" width="10" style="130" customWidth="1"/>
    <col min="26" max="26" width="11.42578125" style="130" customWidth="1"/>
    <col min="27" max="16384" width="9.140625" style="130"/>
  </cols>
  <sheetData>
    <row r="1" spans="1:25">
      <c r="A1" s="520" t="s">
        <v>331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 t="s">
        <v>331</v>
      </c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</row>
    <row r="2" spans="1:25">
      <c r="A2" s="520" t="s">
        <v>332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 t="s">
        <v>332</v>
      </c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</row>
    <row r="3" spans="1:25">
      <c r="A3" s="521" t="s">
        <v>333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2" t="s">
        <v>334</v>
      </c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</row>
    <row r="4" spans="1:25">
      <c r="A4" s="131" t="s">
        <v>335</v>
      </c>
      <c r="B4" s="523" t="s">
        <v>336</v>
      </c>
      <c r="C4" s="132"/>
      <c r="D4" s="524" t="s">
        <v>337</v>
      </c>
      <c r="E4" s="524"/>
      <c r="F4" s="524"/>
      <c r="G4" s="524"/>
      <c r="H4" s="524"/>
      <c r="I4" s="525" t="s">
        <v>338</v>
      </c>
      <c r="J4" s="525"/>
      <c r="K4" s="525"/>
      <c r="L4" s="525"/>
      <c r="M4" s="525"/>
      <c r="N4" s="131" t="s">
        <v>335</v>
      </c>
      <c r="O4" s="523" t="s">
        <v>336</v>
      </c>
      <c r="P4" s="524" t="s">
        <v>339</v>
      </c>
      <c r="Q4" s="524"/>
      <c r="R4" s="524"/>
      <c r="S4" s="524"/>
      <c r="T4" s="524"/>
      <c r="U4" s="524" t="s">
        <v>340</v>
      </c>
      <c r="V4" s="524"/>
      <c r="W4" s="524"/>
      <c r="X4" s="524"/>
      <c r="Y4" s="524"/>
    </row>
    <row r="5" spans="1:25">
      <c r="A5" s="131" t="s">
        <v>341</v>
      </c>
      <c r="B5" s="523"/>
      <c r="C5" s="132"/>
      <c r="D5" s="122" t="s">
        <v>342</v>
      </c>
      <c r="E5" s="122" t="s">
        <v>343</v>
      </c>
      <c r="F5" s="122" t="s">
        <v>344</v>
      </c>
      <c r="G5" s="133" t="s">
        <v>345</v>
      </c>
      <c r="H5" s="134" t="s">
        <v>346</v>
      </c>
      <c r="I5" s="526" t="s">
        <v>347</v>
      </c>
      <c r="J5" s="527"/>
      <c r="K5" s="527"/>
      <c r="L5" s="527"/>
      <c r="M5" s="528"/>
      <c r="N5" s="135" t="s">
        <v>341</v>
      </c>
      <c r="O5" s="523"/>
      <c r="P5" s="529" t="s">
        <v>347</v>
      </c>
      <c r="Q5" s="529"/>
      <c r="R5" s="529"/>
      <c r="S5" s="529"/>
      <c r="T5" s="529"/>
      <c r="U5" s="529" t="s">
        <v>348</v>
      </c>
      <c r="V5" s="529"/>
      <c r="W5" s="529"/>
      <c r="X5" s="529"/>
      <c r="Y5" s="529"/>
    </row>
    <row r="6" spans="1:25">
      <c r="A6" s="131" t="s">
        <v>349</v>
      </c>
      <c r="B6" s="131" t="s">
        <v>350</v>
      </c>
      <c r="C6" s="122"/>
      <c r="D6" s="123"/>
      <c r="E6" s="123"/>
      <c r="F6" s="123"/>
      <c r="G6" s="123"/>
      <c r="H6" s="136"/>
      <c r="I6" s="137" t="s">
        <v>351</v>
      </c>
      <c r="J6" s="123" t="s">
        <v>352</v>
      </c>
      <c r="K6" s="137" t="s">
        <v>353</v>
      </c>
      <c r="L6" s="137" t="s">
        <v>345</v>
      </c>
      <c r="M6" s="138" t="s">
        <v>55</v>
      </c>
      <c r="N6" s="131" t="s">
        <v>349</v>
      </c>
      <c r="O6" s="131" t="s">
        <v>350</v>
      </c>
      <c r="P6" s="138" t="s">
        <v>351</v>
      </c>
      <c r="Q6" s="122" t="s">
        <v>352</v>
      </c>
      <c r="R6" s="138" t="s">
        <v>353</v>
      </c>
      <c r="S6" s="138" t="s">
        <v>345</v>
      </c>
      <c r="T6" s="138" t="s">
        <v>55</v>
      </c>
      <c r="U6" s="138" t="s">
        <v>351</v>
      </c>
      <c r="V6" s="122" t="s">
        <v>352</v>
      </c>
      <c r="W6" s="138" t="s">
        <v>353</v>
      </c>
      <c r="X6" s="138" t="s">
        <v>345</v>
      </c>
      <c r="Y6" s="138" t="s">
        <v>55</v>
      </c>
    </row>
    <row r="7" spans="1:25">
      <c r="A7" s="138">
        <v>1</v>
      </c>
      <c r="B7" s="131" t="str">
        <f>'[3]For-data-entry'!B5</f>
        <v>Canara Bank</v>
      </c>
      <c r="C7" s="122"/>
      <c r="D7" s="122">
        <f>'[3]For-data-entry'!C5</f>
        <v>438</v>
      </c>
      <c r="E7" s="122">
        <f>'[3]For-data-entry'!D5</f>
        <v>208</v>
      </c>
      <c r="F7" s="122">
        <f>'[3]For-data-entry'!E5</f>
        <v>176</v>
      </c>
      <c r="G7" s="122">
        <f>'[3]For-data-entry'!F5</f>
        <v>163</v>
      </c>
      <c r="H7" s="122">
        <f>'[3]For-data-entry'!G5</f>
        <v>985</v>
      </c>
      <c r="I7" s="122">
        <f>'[3]For-data-entry'!H5</f>
        <v>898917</v>
      </c>
      <c r="J7" s="122">
        <f>'[3]For-data-entry'!I5</f>
        <v>997906</v>
      </c>
      <c r="K7" s="122">
        <f>'[3]For-data-entry'!J5</f>
        <v>1773018</v>
      </c>
      <c r="L7" s="122">
        <f>'[3]For-data-entry'!K5</f>
        <v>5604179</v>
      </c>
      <c r="M7" s="122">
        <f>'[3]For-data-entry'!L5</f>
        <v>9274020</v>
      </c>
      <c r="N7" s="138">
        <v>1</v>
      </c>
      <c r="O7" s="131" t="str">
        <f>B7</f>
        <v>Canara Bank</v>
      </c>
      <c r="P7" s="123">
        <f>'[3]For-data-entry'!M5</f>
        <v>957025</v>
      </c>
      <c r="Q7" s="123">
        <f>'[3]For-data-entry'!N5</f>
        <v>1035595</v>
      </c>
      <c r="R7" s="123">
        <f>'[3]For-data-entry'!O5</f>
        <v>1096848</v>
      </c>
      <c r="S7" s="123">
        <f>'[3]For-data-entry'!P5</f>
        <v>3204526</v>
      </c>
      <c r="T7" s="123">
        <f>'[3]For-data-entry'!Q5</f>
        <v>6293994</v>
      </c>
      <c r="U7" s="123">
        <f>'[3]For-data-entry'!R5</f>
        <v>106.46422305952608</v>
      </c>
      <c r="V7" s="123">
        <f>'[3]For-data-entry'!S5</f>
        <v>103.77680863728649</v>
      </c>
      <c r="W7" s="123">
        <f>'[3]For-data-entry'!T5</f>
        <v>61.863331336737701</v>
      </c>
      <c r="X7" s="123">
        <f>'[3]For-data-entry'!U5</f>
        <v>57.181007244772161</v>
      </c>
      <c r="Y7" s="123">
        <f>'[3]For-data-entry'!V5</f>
        <v>67.866944431864496</v>
      </c>
    </row>
    <row r="8" spans="1:25">
      <c r="A8" s="138">
        <v>2</v>
      </c>
      <c r="B8" s="131" t="str">
        <f>'[3]For-data-entry'!B6</f>
        <v>Corporation Bank</v>
      </c>
      <c r="C8" s="122"/>
      <c r="D8" s="122">
        <f>'[3]For-data-entry'!C6</f>
        <v>195</v>
      </c>
      <c r="E8" s="122">
        <f>'[3]For-data-entry'!D6</f>
        <v>142</v>
      </c>
      <c r="F8" s="122">
        <f>'[3]For-data-entry'!E6</f>
        <v>97</v>
      </c>
      <c r="G8" s="122">
        <f>'[3]For-data-entry'!F6</f>
        <v>85</v>
      </c>
      <c r="H8" s="122">
        <f>'[3]For-data-entry'!G6</f>
        <v>519</v>
      </c>
      <c r="I8" s="122">
        <f>'[3]For-data-entry'!H6</f>
        <v>444788</v>
      </c>
      <c r="J8" s="122">
        <f>'[3]For-data-entry'!I6</f>
        <v>649213</v>
      </c>
      <c r="K8" s="122">
        <f>'[3]For-data-entry'!J6</f>
        <v>1027861</v>
      </c>
      <c r="L8" s="122">
        <f>'[3]For-data-entry'!K6</f>
        <v>2207541</v>
      </c>
      <c r="M8" s="122">
        <f>'[3]For-data-entry'!L6</f>
        <v>4329403</v>
      </c>
      <c r="N8" s="138">
        <v>2</v>
      </c>
      <c r="O8" s="131" t="str">
        <f t="shared" ref="O8:O11" si="0">B8</f>
        <v>Corporation Bank</v>
      </c>
      <c r="P8" s="123">
        <f>'[3]For-data-entry'!M6</f>
        <v>400605</v>
      </c>
      <c r="Q8" s="123">
        <f>'[3]For-data-entry'!N6</f>
        <v>538243</v>
      </c>
      <c r="R8" s="123">
        <f>'[3]For-data-entry'!O6</f>
        <v>570151</v>
      </c>
      <c r="S8" s="123">
        <f>'[3]For-data-entry'!P6</f>
        <v>1177280</v>
      </c>
      <c r="T8" s="123">
        <f>'[3]For-data-entry'!Q6</f>
        <v>2686279</v>
      </c>
      <c r="U8" s="123">
        <f>'[3]For-data-entry'!R6</f>
        <v>90.066503592722825</v>
      </c>
      <c r="V8" s="123">
        <f>'[3]For-data-entry'!S6</f>
        <v>82.9069966251446</v>
      </c>
      <c r="W8" s="123">
        <f>'[3]For-data-entry'!T6</f>
        <v>55.469659808086888</v>
      </c>
      <c r="X8" s="123">
        <f>'[3]For-data-entry'!U6</f>
        <v>53.329926828086094</v>
      </c>
      <c r="Y8" s="123">
        <f>'[3]For-data-entry'!V6</f>
        <v>62.04733077516692</v>
      </c>
    </row>
    <row r="9" spans="1:25">
      <c r="A9" s="138">
        <v>3</v>
      </c>
      <c r="B9" s="131" t="str">
        <f>'[3]For-data-entry'!B7</f>
        <v>Syndicate Bank</v>
      </c>
      <c r="C9" s="122"/>
      <c r="D9" s="122">
        <f>'[3]For-data-entry'!C7</f>
        <v>336</v>
      </c>
      <c r="E9" s="122">
        <f>'[3]For-data-entry'!D7</f>
        <v>217</v>
      </c>
      <c r="F9" s="122">
        <f>'[3]For-data-entry'!E7</f>
        <v>152</v>
      </c>
      <c r="G9" s="122">
        <f>'[3]For-data-entry'!F7</f>
        <v>105</v>
      </c>
      <c r="H9" s="122">
        <f>'[3]For-data-entry'!G7</f>
        <v>810</v>
      </c>
      <c r="I9" s="122">
        <f>'[3]For-data-entry'!H7</f>
        <v>722051</v>
      </c>
      <c r="J9" s="122">
        <f>'[3]For-data-entry'!I7</f>
        <v>834235</v>
      </c>
      <c r="K9" s="122">
        <f>'[3]For-data-entry'!J7</f>
        <v>1305722</v>
      </c>
      <c r="L9" s="122">
        <f>'[3]For-data-entry'!K7</f>
        <v>2037191</v>
      </c>
      <c r="M9" s="122">
        <f>'[3]For-data-entry'!L7</f>
        <v>4899199</v>
      </c>
      <c r="N9" s="138">
        <v>3</v>
      </c>
      <c r="O9" s="131" t="str">
        <f t="shared" si="0"/>
        <v>Syndicate Bank</v>
      </c>
      <c r="P9" s="123">
        <f>'[3]For-data-entry'!M7</f>
        <v>758387</v>
      </c>
      <c r="Q9" s="123">
        <f>'[3]For-data-entry'!N7</f>
        <v>749711</v>
      </c>
      <c r="R9" s="123">
        <f>'[3]For-data-entry'!O7</f>
        <v>778703</v>
      </c>
      <c r="S9" s="123">
        <f>'[3]For-data-entry'!P7</f>
        <v>1370240</v>
      </c>
      <c r="T9" s="123">
        <f>'[3]For-data-entry'!Q7</f>
        <v>3657041</v>
      </c>
      <c r="U9" s="123">
        <f>'[3]For-data-entry'!R7</f>
        <v>105.03233151120904</v>
      </c>
      <c r="V9" s="123">
        <f>'[3]For-data-entry'!S7</f>
        <v>89.868082734481291</v>
      </c>
      <c r="W9" s="123">
        <f>'[3]For-data-entry'!T7</f>
        <v>59.637732993700034</v>
      </c>
      <c r="X9" s="123">
        <f>'[3]For-data-entry'!U7</f>
        <v>67.26124354564692</v>
      </c>
      <c r="Y9" s="123">
        <f>'[3]For-data-entry'!V7</f>
        <v>74.645692081501494</v>
      </c>
    </row>
    <row r="10" spans="1:25">
      <c r="A10" s="138">
        <v>4</v>
      </c>
      <c r="B10" s="131" t="str">
        <f>'[3]For-data-entry'!B8</f>
        <v>State Bank of India</v>
      </c>
      <c r="C10" s="122"/>
      <c r="D10" s="122">
        <f>'[3]For-data-entry'!C8</f>
        <v>532</v>
      </c>
      <c r="E10" s="122">
        <f>'[3]For-data-entry'!D8</f>
        <v>472</v>
      </c>
      <c r="F10" s="122">
        <f>'[3]For-data-entry'!E8</f>
        <v>374</v>
      </c>
      <c r="G10" s="122">
        <f>'[3]For-data-entry'!F8</f>
        <v>417</v>
      </c>
      <c r="H10" s="122">
        <f>'[3]For-data-entry'!G8</f>
        <v>1795</v>
      </c>
      <c r="I10" s="122">
        <f>'[3]For-data-entry'!H8</f>
        <v>1065620.96</v>
      </c>
      <c r="J10" s="122">
        <f>'[3]For-data-entry'!I8</f>
        <v>3125227.32</v>
      </c>
      <c r="K10" s="122">
        <f>'[3]For-data-entry'!J8</f>
        <v>3699755.09</v>
      </c>
      <c r="L10" s="122">
        <f>'[3]For-data-entry'!K8</f>
        <v>8199274.4100000001</v>
      </c>
      <c r="M10" s="122">
        <f>'[3]For-data-entry'!L8</f>
        <v>16089877.779999999</v>
      </c>
      <c r="N10" s="138">
        <v>4</v>
      </c>
      <c r="O10" s="131" t="str">
        <f t="shared" si="0"/>
        <v>State Bank of India</v>
      </c>
      <c r="P10" s="123">
        <f>'[3]For-data-entry'!M8</f>
        <v>949106.99</v>
      </c>
      <c r="Q10" s="123">
        <f>'[3]For-data-entry'!N8</f>
        <v>1809617.69</v>
      </c>
      <c r="R10" s="123">
        <f>'[3]For-data-entry'!O8</f>
        <v>1654166.25</v>
      </c>
      <c r="S10" s="123">
        <f>'[3]For-data-entry'!P8</f>
        <v>5603542.54</v>
      </c>
      <c r="T10" s="123">
        <f>'[3]For-data-entry'!Q8</f>
        <v>10016433.469999999</v>
      </c>
      <c r="U10" s="123">
        <f>'[3]For-data-entry'!R8</f>
        <v>89.066096259968461</v>
      </c>
      <c r="V10" s="123">
        <f>'[3]For-data-entry'!S8</f>
        <v>57.903554036510855</v>
      </c>
      <c r="W10" s="123">
        <f>'[3]For-data-entry'!T8</f>
        <v>44.710155395718374</v>
      </c>
      <c r="X10" s="123">
        <f>'[3]For-data-entry'!U8</f>
        <v>68.341931978344405</v>
      </c>
      <c r="Y10" s="123">
        <f>'[3]For-data-entry'!V8</f>
        <v>62.253011532819734</v>
      </c>
    </row>
    <row r="11" spans="1:25">
      <c r="A11" s="138">
        <v>5</v>
      </c>
      <c r="B11" s="131" t="str">
        <f>'[3]For-data-entry'!B9</f>
        <v>Vijaya Bank</v>
      </c>
      <c r="C11" s="122"/>
      <c r="D11" s="122">
        <f>'[3]For-data-entry'!C9</f>
        <v>261</v>
      </c>
      <c r="E11" s="122">
        <f>'[3]For-data-entry'!D9</f>
        <v>135</v>
      </c>
      <c r="F11" s="122">
        <f>'[3]For-data-entry'!E9</f>
        <v>104</v>
      </c>
      <c r="G11" s="122">
        <f>'[3]For-data-entry'!F9</f>
        <v>102</v>
      </c>
      <c r="H11" s="122">
        <f>'[3]For-data-entry'!G9</f>
        <v>602</v>
      </c>
      <c r="I11" s="122">
        <f>'[3]For-data-entry'!H9</f>
        <v>536302</v>
      </c>
      <c r="J11" s="122">
        <f>'[3]For-data-entry'!I9</f>
        <v>469930</v>
      </c>
      <c r="K11" s="122">
        <f>'[3]For-data-entry'!J9</f>
        <v>678503</v>
      </c>
      <c r="L11" s="122">
        <f>'[3]For-data-entry'!K9</f>
        <v>2063293</v>
      </c>
      <c r="M11" s="122">
        <f>'[3]For-data-entry'!L9</f>
        <v>3748028</v>
      </c>
      <c r="N11" s="138">
        <v>5</v>
      </c>
      <c r="O11" s="131" t="str">
        <f t="shared" si="0"/>
        <v>Vijaya Bank</v>
      </c>
      <c r="P11" s="123">
        <f>'[3]For-data-entry'!M9</f>
        <v>433662.16936980002</v>
      </c>
      <c r="Q11" s="123">
        <f>'[3]For-data-entry'!N9</f>
        <v>339629.21481769998</v>
      </c>
      <c r="R11" s="123">
        <f>'[3]For-data-entry'!O9</f>
        <v>365779.06610140001</v>
      </c>
      <c r="S11" s="123">
        <f>'[3]For-data-entry'!P9</f>
        <v>1430229.3531779</v>
      </c>
      <c r="T11" s="123">
        <f>'[3]For-data-entry'!Q9</f>
        <v>2569299.8034667997</v>
      </c>
      <c r="U11" s="123">
        <f>'[3]For-data-entry'!R9</f>
        <v>80.861561092406902</v>
      </c>
      <c r="V11" s="123">
        <f>'[3]For-data-entry'!S9</f>
        <v>72.272299027025298</v>
      </c>
      <c r="W11" s="123">
        <f>'[3]For-data-entry'!T9</f>
        <v>53.909719795107755</v>
      </c>
      <c r="X11" s="123">
        <f>'[3]For-data-entry'!U9</f>
        <v>69.317801842874474</v>
      </c>
      <c r="Y11" s="123">
        <f>'[3]For-data-entry'!V9</f>
        <v>68.550709959125172</v>
      </c>
    </row>
    <row r="12" spans="1:25">
      <c r="A12" s="131"/>
      <c r="B12" s="131" t="s">
        <v>354</v>
      </c>
      <c r="C12" s="122"/>
      <c r="D12" s="122">
        <f>'[3]For-data-entry'!C10</f>
        <v>1762</v>
      </c>
      <c r="E12" s="122">
        <f>'[3]For-data-entry'!D10</f>
        <v>1174</v>
      </c>
      <c r="F12" s="122">
        <f>'[3]For-data-entry'!E10</f>
        <v>903</v>
      </c>
      <c r="G12" s="122">
        <f>'[3]For-data-entry'!F10</f>
        <v>872</v>
      </c>
      <c r="H12" s="122">
        <f>'[3]For-data-entry'!G10</f>
        <v>4711</v>
      </c>
      <c r="I12" s="122">
        <f>'[3]For-data-entry'!H10</f>
        <v>3667678.96</v>
      </c>
      <c r="J12" s="122">
        <f>'[3]For-data-entry'!I10</f>
        <v>6076511.3200000003</v>
      </c>
      <c r="K12" s="122">
        <f>'[3]For-data-entry'!J10</f>
        <v>8484859.0899999999</v>
      </c>
      <c r="L12" s="122">
        <f>'[3]For-data-entry'!K10</f>
        <v>20111478.41</v>
      </c>
      <c r="M12" s="122">
        <f>'[3]For-data-entry'!L10</f>
        <v>38340527.780000001</v>
      </c>
      <c r="N12" s="131"/>
      <c r="O12" s="131" t="s">
        <v>354</v>
      </c>
      <c r="P12" s="123">
        <f>'[3]For-data-entry'!M10</f>
        <v>3498786.1593698002</v>
      </c>
      <c r="Q12" s="123">
        <f>'[3]For-data-entry'!N10</f>
        <v>4472795.9048177004</v>
      </c>
      <c r="R12" s="123">
        <f>'[3]For-data-entry'!O10</f>
        <v>4465647.3161014002</v>
      </c>
      <c r="S12" s="123">
        <f>'[3]For-data-entry'!P10</f>
        <v>12785817.893177899</v>
      </c>
      <c r="T12" s="123">
        <f>'[3]For-data-entry'!Q10</f>
        <v>25223047.273466799</v>
      </c>
      <c r="U12" s="123">
        <f>'[3]For-data-entry'!R10</f>
        <v>95.395104029764923</v>
      </c>
      <c r="V12" s="123">
        <f>'[3]For-data-entry'!S10</f>
        <v>73.607958074497589</v>
      </c>
      <c r="W12" s="123">
        <f>'[3]For-data-entry'!T10</f>
        <v>52.630777585504958</v>
      </c>
      <c r="X12" s="123">
        <f>'[3]For-data-entry'!U10</f>
        <v>63.574728980741789</v>
      </c>
      <c r="Y12" s="123">
        <f>'[3]For-data-entry'!V10</f>
        <v>65.786906790115125</v>
      </c>
    </row>
    <row r="13" spans="1:25">
      <c r="N13" s="530"/>
      <c r="O13" s="531"/>
      <c r="P13" s="122"/>
      <c r="Q13" s="122"/>
      <c r="R13" s="122"/>
      <c r="S13" s="122"/>
      <c r="T13" s="122"/>
      <c r="U13" s="122"/>
      <c r="V13" s="122"/>
      <c r="W13" s="122"/>
      <c r="X13" s="122"/>
      <c r="Y13" s="122"/>
    </row>
    <row r="14" spans="1:25">
      <c r="N14" s="138"/>
      <c r="O14" s="131"/>
      <c r="P14" s="122"/>
      <c r="Q14" s="122"/>
      <c r="R14" s="122"/>
      <c r="S14" s="122"/>
      <c r="T14" s="122"/>
      <c r="U14" s="122"/>
      <c r="V14" s="122"/>
      <c r="W14" s="122"/>
      <c r="X14" s="122"/>
      <c r="Y14" s="122"/>
    </row>
    <row r="15" spans="1:25">
      <c r="N15" s="138"/>
      <c r="O15" s="131"/>
      <c r="P15" s="122"/>
      <c r="Q15" s="122"/>
      <c r="R15" s="122"/>
      <c r="S15" s="122"/>
      <c r="T15" s="122"/>
      <c r="U15" s="140"/>
      <c r="V15" s="122"/>
      <c r="W15" s="122"/>
      <c r="X15" s="122"/>
      <c r="Y15" s="122"/>
    </row>
    <row r="16" spans="1:25">
      <c r="A16" s="530" t="s">
        <v>355</v>
      </c>
      <c r="B16" s="531"/>
      <c r="C16" s="122"/>
      <c r="D16" s="122" t="s">
        <v>342</v>
      </c>
      <c r="E16" s="122" t="s">
        <v>343</v>
      </c>
      <c r="F16" s="122" t="s">
        <v>344</v>
      </c>
      <c r="G16" s="133" t="s">
        <v>345</v>
      </c>
      <c r="H16" s="134" t="s">
        <v>346</v>
      </c>
      <c r="I16" s="138" t="s">
        <v>351</v>
      </c>
      <c r="J16" s="122" t="s">
        <v>352</v>
      </c>
      <c r="K16" s="138" t="s">
        <v>353</v>
      </c>
      <c r="L16" s="138" t="s">
        <v>345</v>
      </c>
      <c r="M16" s="138" t="s">
        <v>55</v>
      </c>
      <c r="N16" s="530" t="s">
        <v>355</v>
      </c>
      <c r="O16" s="531"/>
      <c r="P16" s="122"/>
      <c r="Q16" s="122"/>
      <c r="R16" s="122"/>
      <c r="S16" s="122"/>
      <c r="T16" s="122"/>
      <c r="U16" s="122"/>
      <c r="V16" s="122"/>
      <c r="W16" s="122"/>
      <c r="X16" s="122"/>
      <c r="Y16" s="122"/>
    </row>
    <row r="17" spans="1:25">
      <c r="A17" s="141">
        <v>1</v>
      </c>
      <c r="B17" s="131" t="str">
        <f>'[3]For-data-entry'!B13</f>
        <v>Allahabad Bank</v>
      </c>
      <c r="C17" s="122"/>
      <c r="D17" s="122">
        <f>'[3]For-data-entry'!C13</f>
        <v>3</v>
      </c>
      <c r="E17" s="122">
        <f>'[3]For-data-entry'!D13</f>
        <v>6</v>
      </c>
      <c r="F17" s="122">
        <f>'[3]For-data-entry'!E13</f>
        <v>22</v>
      </c>
      <c r="G17" s="122">
        <f>'[3]For-data-entry'!F13</f>
        <v>26</v>
      </c>
      <c r="H17" s="122">
        <f>'[3]For-data-entry'!G13</f>
        <v>57</v>
      </c>
      <c r="I17" s="122">
        <f>'[3]For-data-entry'!H13</f>
        <v>1525</v>
      </c>
      <c r="J17" s="122">
        <f>'[3]For-data-entry'!I13</f>
        <v>7756</v>
      </c>
      <c r="K17" s="122">
        <f>'[3]For-data-entry'!J13</f>
        <v>50350</v>
      </c>
      <c r="L17" s="122">
        <f>'[3]For-data-entry'!K13</f>
        <v>126015</v>
      </c>
      <c r="M17" s="122">
        <f>'[3]For-data-entry'!L13</f>
        <v>185646</v>
      </c>
      <c r="N17" s="141">
        <v>1</v>
      </c>
      <c r="O17" s="131" t="str">
        <f t="shared" ref="O17:O32" si="1">B17</f>
        <v>Allahabad Bank</v>
      </c>
      <c r="P17" s="122">
        <f>'[3]For-data-entry'!M13</f>
        <v>986</v>
      </c>
      <c r="Q17" s="122">
        <f>'[3]For-data-entry'!N13</f>
        <v>3375</v>
      </c>
      <c r="R17" s="122">
        <f>'[3]For-data-entry'!O13</f>
        <v>29181</v>
      </c>
      <c r="S17" s="122">
        <f>'[3]For-data-entry'!P13</f>
        <v>230790</v>
      </c>
      <c r="T17" s="122">
        <f>'[3]For-data-entry'!Q13</f>
        <v>264332</v>
      </c>
      <c r="U17" s="122">
        <f>'[3]For-data-entry'!R13</f>
        <v>64.655737704918039</v>
      </c>
      <c r="V17" s="122">
        <f>'[3]For-data-entry'!S13</f>
        <v>43.514698298091794</v>
      </c>
      <c r="W17" s="122">
        <f>'[3]For-data-entry'!T13</f>
        <v>57.956305858987086</v>
      </c>
      <c r="X17" s="122">
        <f>'[3]For-data-entry'!U13</f>
        <v>183.14486370670159</v>
      </c>
      <c r="Y17" s="122">
        <f>'[3]For-data-entry'!V13</f>
        <v>142.38496924253687</v>
      </c>
    </row>
    <row r="18" spans="1:25">
      <c r="A18" s="141">
        <v>2</v>
      </c>
      <c r="B18" s="131" t="str">
        <f>'[3]For-data-entry'!B14</f>
        <v>Andhrabank</v>
      </c>
      <c r="C18" s="122"/>
      <c r="D18" s="122">
        <f>'[3]For-data-entry'!C14</f>
        <v>11</v>
      </c>
      <c r="E18" s="122">
        <f>'[3]For-data-entry'!D14</f>
        <v>13</v>
      </c>
      <c r="F18" s="122">
        <f>'[3]For-data-entry'!E14</f>
        <v>32</v>
      </c>
      <c r="G18" s="122">
        <f>'[3]For-data-entry'!F14</f>
        <v>66</v>
      </c>
      <c r="H18" s="122">
        <f>'[3]For-data-entry'!G14</f>
        <v>122</v>
      </c>
      <c r="I18" s="122">
        <f>'[3]For-data-entry'!H14</f>
        <v>9190</v>
      </c>
      <c r="J18" s="122">
        <f>'[3]For-data-entry'!I14</f>
        <v>10181</v>
      </c>
      <c r="K18" s="122">
        <f>'[3]For-data-entry'!J14</f>
        <v>90432</v>
      </c>
      <c r="L18" s="122">
        <f>'[3]For-data-entry'!K14</f>
        <v>747889</v>
      </c>
      <c r="M18" s="122">
        <f>'[3]For-data-entry'!L14</f>
        <v>857692</v>
      </c>
      <c r="N18" s="141">
        <v>2</v>
      </c>
      <c r="O18" s="131" t="str">
        <f t="shared" si="1"/>
        <v>Andhrabank</v>
      </c>
      <c r="P18" s="122">
        <f>'[3]For-data-entry'!M14</f>
        <v>16565</v>
      </c>
      <c r="Q18" s="122">
        <f>'[3]For-data-entry'!N14</f>
        <v>24033</v>
      </c>
      <c r="R18" s="122">
        <f>'[3]For-data-entry'!O14</f>
        <v>193185</v>
      </c>
      <c r="S18" s="122">
        <f>'[3]For-data-entry'!P14</f>
        <v>400332</v>
      </c>
      <c r="T18" s="122">
        <f>'[3]For-data-entry'!Q14</f>
        <v>634115</v>
      </c>
      <c r="U18" s="122">
        <f>'[3]For-data-entry'!R14</f>
        <v>180.25027203482045</v>
      </c>
      <c r="V18" s="122">
        <f>'[3]For-data-entry'!S14</f>
        <v>236.05736175228364</v>
      </c>
      <c r="W18" s="122">
        <f>'[3]For-data-entry'!T14</f>
        <v>213.62460191082801</v>
      </c>
      <c r="X18" s="122">
        <f>'[3]For-data-entry'!U14</f>
        <v>53.528264221027456</v>
      </c>
      <c r="Y18" s="122">
        <f>'[3]For-data-entry'!V14</f>
        <v>73.932717105907486</v>
      </c>
    </row>
    <row r="19" spans="1:25">
      <c r="A19" s="141">
        <v>3</v>
      </c>
      <c r="B19" s="131" t="str">
        <f>'[3]For-data-entry'!B15</f>
        <v>Bank of Baroda</v>
      </c>
      <c r="C19" s="122"/>
      <c r="D19" s="122">
        <f>'[3]For-data-entry'!C15</f>
        <v>12</v>
      </c>
      <c r="E19" s="122">
        <f>'[3]For-data-entry'!D15</f>
        <v>32</v>
      </c>
      <c r="F19" s="122">
        <f>'[3]For-data-entry'!E15</f>
        <v>36</v>
      </c>
      <c r="G19" s="122">
        <f>'[3]For-data-entry'!F15</f>
        <v>39</v>
      </c>
      <c r="H19" s="122">
        <f>'[3]For-data-entry'!G15</f>
        <v>119</v>
      </c>
      <c r="I19" s="122">
        <f>'[3]For-data-entry'!H15</f>
        <v>20315</v>
      </c>
      <c r="J19" s="122">
        <f>'[3]For-data-entry'!I15</f>
        <v>38287</v>
      </c>
      <c r="K19" s="122">
        <f>'[3]For-data-entry'!J15</f>
        <v>224919</v>
      </c>
      <c r="L19" s="122">
        <f>'[3]For-data-entry'!K15</f>
        <v>637168</v>
      </c>
      <c r="M19" s="122">
        <f>'[3]For-data-entry'!L15</f>
        <v>920689</v>
      </c>
      <c r="N19" s="141">
        <v>3</v>
      </c>
      <c r="O19" s="131" t="str">
        <f t="shared" si="1"/>
        <v>Bank of Baroda</v>
      </c>
      <c r="P19" s="122">
        <f>'[3]For-data-entry'!M15</f>
        <v>19381</v>
      </c>
      <c r="Q19" s="122">
        <f>'[3]For-data-entry'!N15</f>
        <v>40087</v>
      </c>
      <c r="R19" s="122">
        <f>'[3]For-data-entry'!O15</f>
        <v>136987</v>
      </c>
      <c r="S19" s="122">
        <f>'[3]For-data-entry'!P15</f>
        <v>752325</v>
      </c>
      <c r="T19" s="122">
        <f>'[3]For-data-entry'!Q15</f>
        <v>948780</v>
      </c>
      <c r="U19" s="122">
        <f>'[3]For-data-entry'!R15</f>
        <v>95.402412010829437</v>
      </c>
      <c r="V19" s="122">
        <f>'[3]For-data-entry'!S15</f>
        <v>104.70133465667197</v>
      </c>
      <c r="W19" s="122">
        <f>'[3]For-data-entry'!T15</f>
        <v>60.905036924403902</v>
      </c>
      <c r="X19" s="122">
        <f>'[3]For-data-entry'!U15</f>
        <v>118.07325540516787</v>
      </c>
      <c r="Y19" s="122">
        <f>'[3]For-data-entry'!V15</f>
        <v>103.05108456818752</v>
      </c>
    </row>
    <row r="20" spans="1:25">
      <c r="A20" s="141">
        <v>4</v>
      </c>
      <c r="B20" s="131" t="str">
        <f>'[3]For-data-entry'!B16</f>
        <v>Bank of India</v>
      </c>
      <c r="C20" s="122"/>
      <c r="D20" s="122">
        <f>'[3]For-data-entry'!C16</f>
        <v>29</v>
      </c>
      <c r="E20" s="122">
        <f>'[3]For-data-entry'!D16</f>
        <v>30</v>
      </c>
      <c r="F20" s="122">
        <f>'[3]For-data-entry'!E16</f>
        <v>33</v>
      </c>
      <c r="G20" s="122">
        <f>'[3]For-data-entry'!F16</f>
        <v>47</v>
      </c>
      <c r="H20" s="122">
        <f>'[3]For-data-entry'!G16</f>
        <v>139</v>
      </c>
      <c r="I20" s="122">
        <f>'[3]For-data-entry'!H16</f>
        <v>39472</v>
      </c>
      <c r="J20" s="122">
        <f>'[3]For-data-entry'!I16</f>
        <v>71223</v>
      </c>
      <c r="K20" s="122">
        <f>'[3]For-data-entry'!J16</f>
        <v>192037</v>
      </c>
      <c r="L20" s="122">
        <f>'[3]For-data-entry'!K16</f>
        <v>763701</v>
      </c>
      <c r="M20" s="122">
        <f>'[3]For-data-entry'!L16</f>
        <v>1066433</v>
      </c>
      <c r="N20" s="141">
        <v>4</v>
      </c>
      <c r="O20" s="131" t="str">
        <f t="shared" si="1"/>
        <v>Bank of India</v>
      </c>
      <c r="P20" s="122">
        <f>'[3]For-data-entry'!M16</f>
        <v>43287</v>
      </c>
      <c r="Q20" s="122">
        <f>'[3]For-data-entry'!N16</f>
        <v>126622</v>
      </c>
      <c r="R20" s="122">
        <f>'[3]For-data-entry'!O16</f>
        <v>194220</v>
      </c>
      <c r="S20" s="122">
        <f>'[3]For-data-entry'!P16</f>
        <v>920793</v>
      </c>
      <c r="T20" s="122">
        <f>'[3]For-data-entry'!Q16</f>
        <v>1284922</v>
      </c>
      <c r="U20" s="122">
        <f>'[3]For-data-entry'!R16</f>
        <v>109.66507904337253</v>
      </c>
      <c r="V20" s="122">
        <f>'[3]For-data-entry'!S16</f>
        <v>177.78245791387616</v>
      </c>
      <c r="W20" s="122">
        <f>'[3]For-data-entry'!T16</f>
        <v>101.13676010352172</v>
      </c>
      <c r="X20" s="122">
        <f>'[3]For-data-entry'!U16</f>
        <v>120.56983033936055</v>
      </c>
      <c r="Y20" s="122">
        <f>'[3]For-data-entry'!V16</f>
        <v>120.48783186566807</v>
      </c>
    </row>
    <row r="21" spans="1:25">
      <c r="A21" s="141">
        <v>5</v>
      </c>
      <c r="B21" s="131" t="str">
        <f>'[3]For-data-entry'!B17</f>
        <v>Bank of Maharastra</v>
      </c>
      <c r="C21" s="122"/>
      <c r="D21" s="122">
        <f>'[3]For-data-entry'!C17</f>
        <v>11</v>
      </c>
      <c r="E21" s="122">
        <f>'[3]For-data-entry'!D17</f>
        <v>10</v>
      </c>
      <c r="F21" s="122">
        <f>'[3]For-data-entry'!E17</f>
        <v>24</v>
      </c>
      <c r="G21" s="122">
        <f>'[3]For-data-entry'!F17</f>
        <v>17</v>
      </c>
      <c r="H21" s="122">
        <f>'[3]For-data-entry'!G17</f>
        <v>62</v>
      </c>
      <c r="I21" s="122">
        <f>'[3]For-data-entry'!H17</f>
        <v>18717</v>
      </c>
      <c r="J21" s="122">
        <f>'[3]For-data-entry'!I17</f>
        <v>21489</v>
      </c>
      <c r="K21" s="122">
        <f>'[3]For-data-entry'!J17</f>
        <v>99181</v>
      </c>
      <c r="L21" s="122">
        <f>'[3]For-data-entry'!K17</f>
        <v>141455</v>
      </c>
      <c r="M21" s="122">
        <f>'[3]For-data-entry'!L17</f>
        <v>280842</v>
      </c>
      <c r="N21" s="141">
        <v>5</v>
      </c>
      <c r="O21" s="131" t="str">
        <f t="shared" si="1"/>
        <v>Bank of Maharastra</v>
      </c>
      <c r="P21" s="122">
        <f>'[3]For-data-entry'!M17</f>
        <v>17864</v>
      </c>
      <c r="Q21" s="122">
        <f>'[3]For-data-entry'!N17</f>
        <v>16588</v>
      </c>
      <c r="R21" s="122">
        <f>'[3]For-data-entry'!O17</f>
        <v>60887</v>
      </c>
      <c r="S21" s="122">
        <f>'[3]For-data-entry'!P17</f>
        <v>374529</v>
      </c>
      <c r="T21" s="122">
        <f>'[3]For-data-entry'!Q17</f>
        <v>469868</v>
      </c>
      <c r="U21" s="122">
        <f>'[3]For-data-entry'!R17</f>
        <v>95.442645723139393</v>
      </c>
      <c r="V21" s="122">
        <f>'[3]For-data-entry'!S17</f>
        <v>77.192982456140342</v>
      </c>
      <c r="W21" s="122">
        <f>'[3]For-data-entry'!T17</f>
        <v>61.389782317177691</v>
      </c>
      <c r="X21" s="122">
        <f>'[3]For-data-entry'!U17</f>
        <v>264.76900781167154</v>
      </c>
      <c r="Y21" s="122">
        <f>'[3]For-data-entry'!V17</f>
        <v>167.30688429793267</v>
      </c>
    </row>
    <row r="22" spans="1:25">
      <c r="A22" s="141">
        <v>6</v>
      </c>
      <c r="B22" s="131" t="str">
        <f>'[3]For-data-entry'!B18</f>
        <v>Central Bank of India</v>
      </c>
      <c r="C22" s="122"/>
      <c r="D22" s="122">
        <f>'[3]For-data-entry'!C18</f>
        <v>10</v>
      </c>
      <c r="E22" s="122">
        <f>'[3]For-data-entry'!D18</f>
        <v>32</v>
      </c>
      <c r="F22" s="122">
        <f>'[3]For-data-entry'!E18</f>
        <v>36</v>
      </c>
      <c r="G22" s="122">
        <f>'[3]For-data-entry'!F18</f>
        <v>40</v>
      </c>
      <c r="H22" s="122">
        <f>'[3]For-data-entry'!G18</f>
        <v>118</v>
      </c>
      <c r="I22" s="122">
        <f>'[3]For-data-entry'!H18</f>
        <v>21187</v>
      </c>
      <c r="J22" s="122">
        <f>'[3]For-data-entry'!I18</f>
        <v>38189</v>
      </c>
      <c r="K22" s="122">
        <f>'[3]For-data-entry'!J18</f>
        <v>99206</v>
      </c>
      <c r="L22" s="122">
        <f>'[3]For-data-entry'!K18</f>
        <v>372823</v>
      </c>
      <c r="M22" s="122">
        <f>'[3]For-data-entry'!L18</f>
        <v>531405</v>
      </c>
      <c r="N22" s="141">
        <v>6</v>
      </c>
      <c r="O22" s="131" t="str">
        <f t="shared" si="1"/>
        <v>Central Bank of India</v>
      </c>
      <c r="P22" s="122">
        <f>'[3]For-data-entry'!M18</f>
        <v>20352</v>
      </c>
      <c r="Q22" s="122">
        <f>'[3]For-data-entry'!N18</f>
        <v>44512</v>
      </c>
      <c r="R22" s="122">
        <f>'[3]For-data-entry'!O18</f>
        <v>71502</v>
      </c>
      <c r="S22" s="122">
        <f>'[3]For-data-entry'!P18</f>
        <v>332569</v>
      </c>
      <c r="T22" s="122">
        <f>'[3]For-data-entry'!Q18</f>
        <v>468935</v>
      </c>
      <c r="U22" s="122">
        <f>'[3]For-data-entry'!R18</f>
        <v>96.058904044933215</v>
      </c>
      <c r="V22" s="122">
        <f>'[3]For-data-entry'!S18</f>
        <v>116.5571237790987</v>
      </c>
      <c r="W22" s="122">
        <f>'[3]For-data-entry'!T18</f>
        <v>72.074269701429344</v>
      </c>
      <c r="X22" s="122">
        <f>'[3]For-data-entry'!U18</f>
        <v>89.202919347787031</v>
      </c>
      <c r="Y22" s="122">
        <f>'[3]For-data-entry'!V18</f>
        <v>88.244371054092454</v>
      </c>
    </row>
    <row r="23" spans="1:25">
      <c r="A23" s="141">
        <v>7</v>
      </c>
      <c r="B23" s="131" t="str">
        <f>'[3]For-data-entry'!B19</f>
        <v>Dena Bank</v>
      </c>
      <c r="C23" s="122"/>
      <c r="D23" s="122">
        <f>'[3]For-data-entry'!C19</f>
        <v>19</v>
      </c>
      <c r="E23" s="122">
        <f>'[3]For-data-entry'!D19</f>
        <v>6</v>
      </c>
      <c r="F23" s="122">
        <f>'[3]For-data-entry'!E19</f>
        <v>20</v>
      </c>
      <c r="G23" s="122">
        <f>'[3]For-data-entry'!F19</f>
        <v>17</v>
      </c>
      <c r="H23" s="122">
        <f>'[3]For-data-entry'!G19</f>
        <v>62</v>
      </c>
      <c r="I23" s="122">
        <f>'[3]For-data-entry'!H19</f>
        <v>16056.69</v>
      </c>
      <c r="J23" s="122">
        <f>'[3]For-data-entry'!I19</f>
        <v>4350.1099999999997</v>
      </c>
      <c r="K23" s="122">
        <f>'[3]For-data-entry'!J19</f>
        <v>27857.15</v>
      </c>
      <c r="L23" s="122">
        <f>'[3]For-data-entry'!K19</f>
        <v>115737</v>
      </c>
      <c r="M23" s="122">
        <f>'[3]For-data-entry'!L19</f>
        <v>164000.95000000001</v>
      </c>
      <c r="N23" s="141">
        <v>7</v>
      </c>
      <c r="O23" s="131" t="str">
        <f t="shared" si="1"/>
        <v>Dena Bank</v>
      </c>
      <c r="P23" s="122">
        <f>'[3]For-data-entry'!M19</f>
        <v>8491.44</v>
      </c>
      <c r="Q23" s="122">
        <f>'[3]For-data-entry'!N19</f>
        <v>2131.04</v>
      </c>
      <c r="R23" s="122">
        <f>'[3]For-data-entry'!O19</f>
        <v>11151.72</v>
      </c>
      <c r="S23" s="122">
        <f>'[3]For-data-entry'!P19</f>
        <v>109090</v>
      </c>
      <c r="T23" s="122">
        <f>'[3]For-data-entry'!Q19</f>
        <v>130864.2</v>
      </c>
      <c r="U23" s="122">
        <f>'[3]For-data-entry'!R19</f>
        <v>52.884124934840251</v>
      </c>
      <c r="V23" s="122">
        <f>'[3]For-data-entry'!S19</f>
        <v>48.988186505628597</v>
      </c>
      <c r="W23" s="122">
        <f>'[3]For-data-entry'!T19</f>
        <v>40.03180512004996</v>
      </c>
      <c r="X23" s="122">
        <f>'[3]For-data-entry'!U19</f>
        <v>94.256806379982208</v>
      </c>
      <c r="Y23" s="122">
        <f>'[3]For-data-entry'!V19</f>
        <v>79.794781676569542</v>
      </c>
    </row>
    <row r="24" spans="1:25">
      <c r="A24" s="141">
        <v>8</v>
      </c>
      <c r="B24" s="131" t="str">
        <f>'[3]For-data-entry'!B20</f>
        <v xml:space="preserve">Indian Bank </v>
      </c>
      <c r="C24" s="122"/>
      <c r="D24" s="122">
        <f>'[3]For-data-entry'!C20</f>
        <v>12</v>
      </c>
      <c r="E24" s="122">
        <f>'[3]For-data-entry'!D20</f>
        <v>16</v>
      </c>
      <c r="F24" s="122">
        <f>'[3]For-data-entry'!E20</f>
        <v>35</v>
      </c>
      <c r="G24" s="122">
        <f>'[3]For-data-entry'!F20</f>
        <v>48</v>
      </c>
      <c r="H24" s="122">
        <f>'[3]For-data-entry'!G20</f>
        <v>111</v>
      </c>
      <c r="I24" s="122">
        <f>'[3]For-data-entry'!H20</f>
        <v>13955.11</v>
      </c>
      <c r="J24" s="122">
        <f>'[3]For-data-entry'!I20</f>
        <v>43434.61</v>
      </c>
      <c r="K24" s="122">
        <f>'[3]For-data-entry'!J20</f>
        <v>155276.15</v>
      </c>
      <c r="L24" s="122">
        <f>'[3]For-data-entry'!K20</f>
        <v>678625</v>
      </c>
      <c r="M24" s="122">
        <f>'[3]For-data-entry'!L20</f>
        <v>891290.87</v>
      </c>
      <c r="N24" s="141">
        <v>8</v>
      </c>
      <c r="O24" s="131" t="str">
        <f t="shared" si="1"/>
        <v xml:space="preserve">Indian Bank </v>
      </c>
      <c r="P24" s="122">
        <f>'[3]For-data-entry'!M20</f>
        <v>53161.7</v>
      </c>
      <c r="Q24" s="122">
        <f>'[3]For-data-entry'!N20</f>
        <v>23577.86</v>
      </c>
      <c r="R24" s="122">
        <f>'[3]For-data-entry'!O20</f>
        <v>83759.44</v>
      </c>
      <c r="S24" s="122">
        <f>'[3]For-data-entry'!P20</f>
        <v>529019</v>
      </c>
      <c r="T24" s="122">
        <f>'[3]For-data-entry'!Q20</f>
        <v>689518</v>
      </c>
      <c r="U24" s="122">
        <f>'[3]For-data-entry'!R20</f>
        <v>380.94791083696219</v>
      </c>
      <c r="V24" s="122">
        <f>'[3]For-data-entry'!S20</f>
        <v>54.283577082883902</v>
      </c>
      <c r="W24" s="122">
        <f>'[3]For-data-entry'!T20</f>
        <v>53.942244188821022</v>
      </c>
      <c r="X24" s="122">
        <f>'[3]For-data-entry'!U20</f>
        <v>77.9545404310186</v>
      </c>
      <c r="Y24" s="122">
        <f>'[3]For-data-entry'!V20</f>
        <v>77.361725920069162</v>
      </c>
    </row>
    <row r="25" spans="1:25">
      <c r="A25" s="141">
        <v>9</v>
      </c>
      <c r="B25" s="131" t="str">
        <f>'[3]For-data-entry'!B21</f>
        <v>Indian Overseas Bank</v>
      </c>
      <c r="C25" s="122"/>
      <c r="D25" s="122">
        <f>'[3]For-data-entry'!C21</f>
        <v>79</v>
      </c>
      <c r="E25" s="122">
        <f>'[3]For-data-entry'!D21</f>
        <v>64</v>
      </c>
      <c r="F25" s="122">
        <f>'[3]For-data-entry'!E21</f>
        <v>51</v>
      </c>
      <c r="G25" s="122">
        <f>'[3]For-data-entry'!F21</f>
        <v>45</v>
      </c>
      <c r="H25" s="122">
        <f>'[3]For-data-entry'!G21</f>
        <v>239</v>
      </c>
      <c r="I25" s="122">
        <f>'[3]For-data-entry'!H21</f>
        <v>65188.26</v>
      </c>
      <c r="J25" s="122">
        <f>'[3]For-data-entry'!I21</f>
        <v>57051.62</v>
      </c>
      <c r="K25" s="122">
        <f>'[3]For-data-entry'!J21</f>
        <v>174319.51</v>
      </c>
      <c r="L25" s="122">
        <f>'[3]For-data-entry'!K21</f>
        <v>581880.16</v>
      </c>
      <c r="M25" s="122">
        <f>'[3]For-data-entry'!L21</f>
        <v>878439.55</v>
      </c>
      <c r="N25" s="141">
        <v>9</v>
      </c>
      <c r="O25" s="131" t="str">
        <f t="shared" si="1"/>
        <v>Indian Overseas Bank</v>
      </c>
      <c r="P25" s="122">
        <f>'[3]For-data-entry'!M21</f>
        <v>64171.76</v>
      </c>
      <c r="Q25" s="122">
        <f>'[3]For-data-entry'!N21</f>
        <v>65564.990000000005</v>
      </c>
      <c r="R25" s="122">
        <f>'[3]For-data-entry'!O21</f>
        <v>127365.04</v>
      </c>
      <c r="S25" s="122">
        <f>'[3]For-data-entry'!P21</f>
        <v>286213.21000000002</v>
      </c>
      <c r="T25" s="122">
        <f>'[3]For-data-entry'!Q21</f>
        <v>543315</v>
      </c>
      <c r="U25" s="122">
        <f>'[3]For-data-entry'!R21</f>
        <v>98.440670145207136</v>
      </c>
      <c r="V25" s="122">
        <f>'[3]For-data-entry'!S21</f>
        <v>114.92222306746068</v>
      </c>
      <c r="W25" s="122">
        <f>'[3]For-data-entry'!T21</f>
        <v>73.064133785139703</v>
      </c>
      <c r="X25" s="122">
        <f>'[3]For-data-entry'!U21</f>
        <v>49.18765575372084</v>
      </c>
      <c r="Y25" s="122">
        <f>'[3]For-data-entry'!V21</f>
        <v>61.850015746672604</v>
      </c>
    </row>
    <row r="26" spans="1:25">
      <c r="A26" s="141">
        <v>10</v>
      </c>
      <c r="B26" s="131" t="str">
        <f>'[3]For-data-entry'!B22</f>
        <v>Oriental Bank of Commerce</v>
      </c>
      <c r="C26" s="122"/>
      <c r="D26" s="122">
        <f>'[3]For-data-entry'!C22</f>
        <v>1</v>
      </c>
      <c r="E26" s="122">
        <f>'[3]For-data-entry'!D22</f>
        <v>8</v>
      </c>
      <c r="F26" s="122">
        <f>'[3]For-data-entry'!E22</f>
        <v>21</v>
      </c>
      <c r="G26" s="122">
        <f>'[3]For-data-entry'!F22</f>
        <v>19</v>
      </c>
      <c r="H26" s="122">
        <f>'[3]For-data-entry'!G22</f>
        <v>49</v>
      </c>
      <c r="I26" s="122">
        <f>'[3]For-data-entry'!H22</f>
        <v>1467</v>
      </c>
      <c r="J26" s="122">
        <f>'[3]For-data-entry'!I22</f>
        <v>10174</v>
      </c>
      <c r="K26" s="122">
        <f>'[3]For-data-entry'!J22</f>
        <v>51897</v>
      </c>
      <c r="L26" s="122">
        <f>'[3]For-data-entry'!K22</f>
        <v>510175</v>
      </c>
      <c r="M26" s="122">
        <f>'[3]For-data-entry'!L22</f>
        <v>573713</v>
      </c>
      <c r="N26" s="141">
        <v>10</v>
      </c>
      <c r="O26" s="131" t="str">
        <f t="shared" si="1"/>
        <v>Oriental Bank of Commerce</v>
      </c>
      <c r="P26" s="122">
        <f>'[3]For-data-entry'!M22</f>
        <v>2407</v>
      </c>
      <c r="Q26" s="122">
        <f>'[3]For-data-entry'!N22</f>
        <v>10391</v>
      </c>
      <c r="R26" s="122">
        <f>'[3]For-data-entry'!O22</f>
        <v>37106</v>
      </c>
      <c r="S26" s="122">
        <f>'[3]For-data-entry'!P22</f>
        <v>243101</v>
      </c>
      <c r="T26" s="122">
        <f>'[3]For-data-entry'!Q22</f>
        <v>293005</v>
      </c>
      <c r="U26" s="122">
        <f>'[3]For-data-entry'!R22</f>
        <v>164.07634628493523</v>
      </c>
      <c r="V26" s="122">
        <f>'[3]For-data-entry'!S22</f>
        <v>102.13288775309613</v>
      </c>
      <c r="W26" s="122">
        <f>'[3]For-data-entry'!T22</f>
        <v>71.499315952752568</v>
      </c>
      <c r="X26" s="122">
        <f>'[3]For-data-entry'!U22</f>
        <v>47.650512079188509</v>
      </c>
      <c r="Y26" s="122">
        <f>'[3]For-data-entry'!V22</f>
        <v>51.071703098936226</v>
      </c>
    </row>
    <row r="27" spans="1:25">
      <c r="A27" s="141">
        <v>11</v>
      </c>
      <c r="B27" s="131" t="str">
        <f>'[3]For-data-entry'!B23</f>
        <v>Punjab National Bank</v>
      </c>
      <c r="C27" s="122"/>
      <c r="D27" s="122">
        <f>'[3]For-data-entry'!C23</f>
        <v>9</v>
      </c>
      <c r="E27" s="122">
        <f>'[3]For-data-entry'!D23</f>
        <v>14</v>
      </c>
      <c r="F27" s="122">
        <f>'[3]For-data-entry'!E23</f>
        <v>25</v>
      </c>
      <c r="G27" s="122">
        <f>'[3]For-data-entry'!F23</f>
        <v>34</v>
      </c>
      <c r="H27" s="122">
        <f>'[3]For-data-entry'!G23</f>
        <v>82</v>
      </c>
      <c r="I27" s="122">
        <f>'[3]For-data-entry'!H23</f>
        <v>15347</v>
      </c>
      <c r="J27" s="122">
        <f>'[3]For-data-entry'!I23</f>
        <v>31014</v>
      </c>
      <c r="K27" s="122">
        <f>'[3]For-data-entry'!J23</f>
        <v>126220</v>
      </c>
      <c r="L27" s="122">
        <f>'[3]For-data-entry'!K23</f>
        <v>457756</v>
      </c>
      <c r="M27" s="122">
        <f>'[3]For-data-entry'!L23</f>
        <v>630337</v>
      </c>
      <c r="N27" s="141">
        <v>11</v>
      </c>
      <c r="O27" s="131" t="str">
        <f t="shared" si="1"/>
        <v>Punjab National Bank</v>
      </c>
      <c r="P27" s="122">
        <f>'[3]For-data-entry'!M23</f>
        <v>23870</v>
      </c>
      <c r="Q27" s="122">
        <f>'[3]For-data-entry'!N23</f>
        <v>29328</v>
      </c>
      <c r="R27" s="122">
        <f>'[3]For-data-entry'!O23</f>
        <v>70713</v>
      </c>
      <c r="S27" s="122">
        <f>'[3]For-data-entry'!P23</f>
        <v>927674</v>
      </c>
      <c r="T27" s="122">
        <f>'[3]For-data-entry'!Q23</f>
        <v>1051585</v>
      </c>
      <c r="U27" s="122">
        <f>'[3]For-data-entry'!R23</f>
        <v>155.53528376881476</v>
      </c>
      <c r="V27" s="122">
        <f>'[3]For-data-entry'!S23</f>
        <v>94.563745405300836</v>
      </c>
      <c r="W27" s="122">
        <f>'[3]For-data-entry'!T23</f>
        <v>56.023609570591027</v>
      </c>
      <c r="X27" s="122">
        <f>'[3]For-data-entry'!U23</f>
        <v>202.65687396779072</v>
      </c>
      <c r="Y27" s="122">
        <f>'[3]For-data-entry'!V23</f>
        <v>166.82901368632969</v>
      </c>
    </row>
    <row r="28" spans="1:25">
      <c r="A28" s="141">
        <v>12</v>
      </c>
      <c r="B28" s="131" t="str">
        <f>'[3]For-data-entry'!B24</f>
        <v>Punjab and Synd Bank</v>
      </c>
      <c r="C28" s="122"/>
      <c r="D28" s="122">
        <f>'[3]For-data-entry'!C24</f>
        <v>0</v>
      </c>
      <c r="E28" s="122">
        <f>'[3]For-data-entry'!D24</f>
        <v>1</v>
      </c>
      <c r="F28" s="122">
        <f>'[3]For-data-entry'!E24</f>
        <v>5</v>
      </c>
      <c r="G28" s="122">
        <f>'[3]For-data-entry'!F24</f>
        <v>8</v>
      </c>
      <c r="H28" s="122">
        <f>'[3]For-data-entry'!G24</f>
        <v>14</v>
      </c>
      <c r="I28" s="122">
        <f>'[3]For-data-entry'!H24</f>
        <v>0</v>
      </c>
      <c r="J28" s="122">
        <f>'[3]For-data-entry'!I24</f>
        <v>2363</v>
      </c>
      <c r="K28" s="122">
        <f>'[3]For-data-entry'!J24</f>
        <v>6166</v>
      </c>
      <c r="L28" s="122">
        <f>'[3]For-data-entry'!K24</f>
        <v>186224</v>
      </c>
      <c r="M28" s="122">
        <f>'[3]For-data-entry'!L24</f>
        <v>194753</v>
      </c>
      <c r="N28" s="141">
        <v>12</v>
      </c>
      <c r="O28" s="131" t="str">
        <f t="shared" si="1"/>
        <v>Punjab and Synd Bank</v>
      </c>
      <c r="P28" s="122">
        <f>'[3]For-data-entry'!M24</f>
        <v>0</v>
      </c>
      <c r="Q28" s="122">
        <f>'[3]For-data-entry'!N24</f>
        <v>963</v>
      </c>
      <c r="R28" s="122">
        <f>'[3]For-data-entry'!O24</f>
        <v>9429</v>
      </c>
      <c r="S28" s="122">
        <f>'[3]For-data-entry'!P24</f>
        <v>202655</v>
      </c>
      <c r="T28" s="122">
        <f>'[3]For-data-entry'!Q24</f>
        <v>213047</v>
      </c>
      <c r="U28" s="122"/>
      <c r="V28" s="122">
        <f>'[3]For-data-entry'!S24</f>
        <v>40.753279729157846</v>
      </c>
      <c r="W28" s="122">
        <f>'[3]For-data-entry'!T24</f>
        <v>152.91923451183911</v>
      </c>
      <c r="X28" s="122">
        <f>'[3]For-data-entry'!U24</f>
        <v>108.82324512415155</v>
      </c>
      <c r="Y28" s="122">
        <f>'[3]For-data-entry'!V24</f>
        <v>109.39343681483726</v>
      </c>
    </row>
    <row r="29" spans="1:25">
      <c r="A29" s="141">
        <v>13</v>
      </c>
      <c r="B29" s="131" t="str">
        <f>'[3]For-data-entry'!B25</f>
        <v>UCO Bank</v>
      </c>
      <c r="C29" s="122"/>
      <c r="D29" s="122">
        <f>'[3]For-data-entry'!C25</f>
        <v>9</v>
      </c>
      <c r="E29" s="122">
        <f>'[3]For-data-entry'!D25</f>
        <v>9</v>
      </c>
      <c r="F29" s="122">
        <f>'[3]For-data-entry'!E25</f>
        <v>20</v>
      </c>
      <c r="G29" s="122">
        <f>'[3]For-data-entry'!F25</f>
        <v>28</v>
      </c>
      <c r="H29" s="122">
        <f>'[3]For-data-entry'!G25</f>
        <v>66</v>
      </c>
      <c r="I29" s="122">
        <f>'[3]For-data-entry'!H25</f>
        <v>7599</v>
      </c>
      <c r="J29" s="122">
        <f>'[3]For-data-entry'!I25</f>
        <v>12711</v>
      </c>
      <c r="K29" s="122">
        <f>'[3]For-data-entry'!J25</f>
        <v>34919</v>
      </c>
      <c r="L29" s="122">
        <f>'[3]For-data-entry'!K25</f>
        <v>183108</v>
      </c>
      <c r="M29" s="122">
        <f>'[3]For-data-entry'!L25</f>
        <v>238337</v>
      </c>
      <c r="N29" s="141">
        <v>13</v>
      </c>
      <c r="O29" s="131" t="str">
        <f t="shared" si="1"/>
        <v>UCO Bank</v>
      </c>
      <c r="P29" s="122">
        <f>'[3]For-data-entry'!M25</f>
        <v>9815</v>
      </c>
      <c r="Q29" s="122">
        <f>'[3]For-data-entry'!N25</f>
        <v>15899</v>
      </c>
      <c r="R29" s="122">
        <f>'[3]For-data-entry'!O25</f>
        <v>26797</v>
      </c>
      <c r="S29" s="122">
        <f>'[3]For-data-entry'!P25</f>
        <v>246748</v>
      </c>
      <c r="T29" s="122">
        <f>'[3]For-data-entry'!Q25</f>
        <v>299259</v>
      </c>
      <c r="U29" s="122">
        <f>'[3]For-data-entry'!R25</f>
        <v>129.1617318068167</v>
      </c>
      <c r="V29" s="122">
        <f>'[3]For-data-entry'!S25</f>
        <v>125.08063881677288</v>
      </c>
      <c r="W29" s="122">
        <f>'[3]For-data-entry'!T25</f>
        <v>76.740456485008153</v>
      </c>
      <c r="X29" s="122">
        <f>'[3]For-data-entry'!U25</f>
        <v>134.75544487406339</v>
      </c>
      <c r="Y29" s="122">
        <f>'[3]For-data-entry'!V25</f>
        <v>125.56128507113877</v>
      </c>
    </row>
    <row r="30" spans="1:25">
      <c r="A30" s="141">
        <v>14</v>
      </c>
      <c r="B30" s="131" t="str">
        <f>'[3]For-data-entry'!B26</f>
        <v>Union Bank Of India</v>
      </c>
      <c r="C30" s="122"/>
      <c r="D30" s="122">
        <f>'[3]For-data-entry'!C26</f>
        <v>26</v>
      </c>
      <c r="E30" s="122">
        <f>'[3]For-data-entry'!D26</f>
        <v>54</v>
      </c>
      <c r="F30" s="122">
        <f>'[3]For-data-entry'!E26</f>
        <v>50</v>
      </c>
      <c r="G30" s="122">
        <f>'[3]For-data-entry'!F26</f>
        <v>44</v>
      </c>
      <c r="H30" s="122">
        <f>'[3]For-data-entry'!G26</f>
        <v>174</v>
      </c>
      <c r="I30" s="122">
        <f>'[3]For-data-entry'!H26</f>
        <v>49589.31</v>
      </c>
      <c r="J30" s="122">
        <f>'[3]For-data-entry'!I26</f>
        <v>140607.79</v>
      </c>
      <c r="K30" s="122">
        <f>'[3]For-data-entry'!J26</f>
        <v>370488.73</v>
      </c>
      <c r="L30" s="122">
        <f>'[3]For-data-entry'!K26</f>
        <v>615362.23</v>
      </c>
      <c r="M30" s="122">
        <f>'[3]For-data-entry'!L26</f>
        <v>1176048.06</v>
      </c>
      <c r="N30" s="141">
        <v>14</v>
      </c>
      <c r="O30" s="131" t="str">
        <f t="shared" si="1"/>
        <v>Union Bank Of India</v>
      </c>
      <c r="P30" s="122">
        <f>'[3]For-data-entry'!M26</f>
        <v>62495.82</v>
      </c>
      <c r="Q30" s="122">
        <f>'[3]For-data-entry'!N26</f>
        <v>126340.36</v>
      </c>
      <c r="R30" s="122">
        <f>'[3]For-data-entry'!O26</f>
        <v>257711.88</v>
      </c>
      <c r="S30" s="122">
        <f>'[3]For-data-entry'!P26</f>
        <v>813551.16</v>
      </c>
      <c r="T30" s="122">
        <f>'[3]For-data-entry'!Q26</f>
        <v>1260099.22</v>
      </c>
      <c r="U30" s="122">
        <f>'[3]For-data-entry'!R26</f>
        <v>126.02679892097713</v>
      </c>
      <c r="V30" s="122">
        <f>'[3]For-data-entry'!S26</f>
        <v>89.853030191285981</v>
      </c>
      <c r="W30" s="122">
        <f>'[3]For-data-entry'!T26</f>
        <v>69.559978248191257</v>
      </c>
      <c r="X30" s="122">
        <f>'[3]For-data-entry'!U26</f>
        <v>132.20687269025271</v>
      </c>
      <c r="Y30" s="122">
        <f>'[3]For-data-entry'!V26</f>
        <v>107.14691540752167</v>
      </c>
    </row>
    <row r="31" spans="1:25">
      <c r="A31" s="141">
        <v>15</v>
      </c>
      <c r="B31" s="131" t="str">
        <f>'[3]For-data-entry'!B27</f>
        <v>United Bank of India</v>
      </c>
      <c r="C31" s="122"/>
      <c r="D31" s="122">
        <f>'[3]For-data-entry'!C27</f>
        <v>0</v>
      </c>
      <c r="E31" s="122">
        <f>'[3]For-data-entry'!D27</f>
        <v>2</v>
      </c>
      <c r="F31" s="122">
        <f>'[3]For-data-entry'!E27</f>
        <v>16</v>
      </c>
      <c r="G31" s="122">
        <f>'[3]For-data-entry'!F27</f>
        <v>13</v>
      </c>
      <c r="H31" s="122">
        <f>'[3]For-data-entry'!G27</f>
        <v>31</v>
      </c>
      <c r="I31" s="122">
        <f>'[3]For-data-entry'!H27</f>
        <v>0</v>
      </c>
      <c r="J31" s="122">
        <f>'[3]For-data-entry'!I27</f>
        <v>320</v>
      </c>
      <c r="K31" s="122">
        <f>'[3]For-data-entry'!J27</f>
        <v>10189</v>
      </c>
      <c r="L31" s="122">
        <f>'[3]For-data-entry'!K27</f>
        <v>25210</v>
      </c>
      <c r="M31" s="122">
        <f>'[3]For-data-entry'!L27</f>
        <v>35719</v>
      </c>
      <c r="N31" s="141">
        <v>15</v>
      </c>
      <c r="O31" s="131" t="str">
        <f t="shared" si="1"/>
        <v>United Bank of India</v>
      </c>
      <c r="P31" s="122">
        <f>'[3]For-data-entry'!M27</f>
        <v>0</v>
      </c>
      <c r="Q31" s="122">
        <f>'[3]For-data-entry'!N27</f>
        <v>488</v>
      </c>
      <c r="R31" s="122">
        <f>'[3]For-data-entry'!O27</f>
        <v>8093</v>
      </c>
      <c r="S31" s="122">
        <f>'[3]For-data-entry'!P27</f>
        <v>206185</v>
      </c>
      <c r="T31" s="122">
        <f>'[3]For-data-entry'!Q27</f>
        <v>214766</v>
      </c>
      <c r="U31" s="122"/>
      <c r="V31" s="122">
        <f>'[3]For-data-entry'!S27</f>
        <v>152.5</v>
      </c>
      <c r="W31" s="122">
        <f>'[3]For-data-entry'!T27</f>
        <v>79.428795760133468</v>
      </c>
      <c r="X31" s="122">
        <f>'[3]For-data-entry'!U27</f>
        <v>817.86989289964311</v>
      </c>
      <c r="Y31" s="122">
        <f>'[3]For-data-entry'!V27</f>
        <v>601.26543296284899</v>
      </c>
    </row>
    <row r="32" spans="1:25">
      <c r="A32" s="142">
        <v>16</v>
      </c>
      <c r="B32" s="131" t="str">
        <f>'[3]For-data-entry'!B28</f>
        <v>IDBI Bank</v>
      </c>
      <c r="C32" s="122"/>
      <c r="D32" s="122">
        <f>'[3]For-data-entry'!C28</f>
        <v>7</v>
      </c>
      <c r="E32" s="122">
        <f>'[3]For-data-entry'!D28</f>
        <v>32</v>
      </c>
      <c r="F32" s="122">
        <f>'[3]For-data-entry'!E28</f>
        <v>27</v>
      </c>
      <c r="G32" s="122">
        <f>'[3]For-data-entry'!F28</f>
        <v>22</v>
      </c>
      <c r="H32" s="122">
        <f>'[3]For-data-entry'!G28</f>
        <v>88</v>
      </c>
      <c r="I32" s="122">
        <f>'[3]For-data-entry'!H28</f>
        <v>11487.8491829</v>
      </c>
      <c r="J32" s="122">
        <f>'[3]For-data-entry'!I28</f>
        <v>82411.324085400993</v>
      </c>
      <c r="K32" s="122">
        <f>'[3]For-data-entry'!J28</f>
        <v>346793.16865192301</v>
      </c>
      <c r="L32" s="122">
        <f>'[3]For-data-entry'!K28</f>
        <v>495527.296480358</v>
      </c>
      <c r="M32" s="122">
        <f>'[3]For-data-entry'!L28</f>
        <v>936219.63840058201</v>
      </c>
      <c r="N32" s="142">
        <v>16</v>
      </c>
      <c r="O32" s="131" t="str">
        <f t="shared" si="1"/>
        <v>IDBI Bank</v>
      </c>
      <c r="P32" s="122">
        <f>'[3]For-data-entry'!M28</f>
        <v>20348.243451300001</v>
      </c>
      <c r="Q32" s="122">
        <f>'[3]For-data-entry'!N28</f>
        <v>101279.3217533</v>
      </c>
      <c r="R32" s="122">
        <f>'[3]For-data-entry'!O28</f>
        <v>265527.95918519999</v>
      </c>
      <c r="S32" s="122">
        <f>'[3]For-data-entry'!P28</f>
        <v>712167.010088593</v>
      </c>
      <c r="T32" s="122">
        <f>'[3]For-data-entry'!Q28</f>
        <v>1099322.5344783929</v>
      </c>
      <c r="U32" s="122">
        <f>'[3]For-data-entry'!R28</f>
        <v>177.12839999317677</v>
      </c>
      <c r="V32" s="122">
        <f>'[3]For-data-entry'!S28</f>
        <v>122.89490901559417</v>
      </c>
      <c r="W32" s="122">
        <f>'[3]For-data-entry'!T28</f>
        <v>76.566663702568761</v>
      </c>
      <c r="X32" s="122">
        <f>'[3]For-data-entry'!U28</f>
        <v>143.71902721545072</v>
      </c>
      <c r="Y32" s="122">
        <f>'[3]For-data-entry'!V28</f>
        <v>117.42143503381884</v>
      </c>
    </row>
    <row r="33" spans="1:25">
      <c r="A33" s="141"/>
      <c r="B33" s="143" t="s">
        <v>356</v>
      </c>
      <c r="C33" s="122"/>
      <c r="D33" s="122">
        <f>'[3]For-data-entry'!C29</f>
        <v>238</v>
      </c>
      <c r="E33" s="122">
        <f>'[3]For-data-entry'!D29</f>
        <v>329</v>
      </c>
      <c r="F33" s="122">
        <f>'[3]For-data-entry'!E29</f>
        <v>453</v>
      </c>
      <c r="G33" s="122">
        <f>'[3]For-data-entry'!F29</f>
        <v>513</v>
      </c>
      <c r="H33" s="122">
        <f>'[3]For-data-entry'!G29</f>
        <v>1533</v>
      </c>
      <c r="I33" s="122">
        <f>'[3]For-data-entry'!H29</f>
        <v>291096.21918289998</v>
      </c>
      <c r="J33" s="122">
        <f>'[3]For-data-entry'!I29</f>
        <v>571562.45408540103</v>
      </c>
      <c r="K33" s="122">
        <f>'[3]For-data-entry'!J29</f>
        <v>2060250.7086519231</v>
      </c>
      <c r="L33" s="122">
        <f>'[3]For-data-entry'!K29</f>
        <v>6638655.6864803582</v>
      </c>
      <c r="M33" s="122">
        <f>'[3]For-data-entry'!L29</f>
        <v>9561565.0684005823</v>
      </c>
      <c r="N33" s="141"/>
      <c r="O33" s="143" t="s">
        <v>356</v>
      </c>
      <c r="P33" s="122">
        <f>'[3]For-data-entry'!M29</f>
        <v>363195.96345130005</v>
      </c>
      <c r="Q33" s="122">
        <f>'[3]For-data-entry'!N29</f>
        <v>631179.57175330003</v>
      </c>
      <c r="R33" s="122">
        <f>'[3]For-data-entry'!O29</f>
        <v>1583616.0391852001</v>
      </c>
      <c r="S33" s="122">
        <f>'[3]For-data-entry'!P29</f>
        <v>7287741.3800885929</v>
      </c>
      <c r="T33" s="122">
        <f>'[3]For-data-entry'!Q29</f>
        <v>9865732.9544783924</v>
      </c>
      <c r="U33" s="122">
        <f>'[3]For-data-entry'!R29</f>
        <v>124.76835476282801</v>
      </c>
      <c r="V33" s="122">
        <f>'[3]For-data-entry'!S29</f>
        <v>110.43055176941192</v>
      </c>
      <c r="W33" s="122">
        <f>'[3]For-data-entry'!T29</f>
        <v>76.865210264696486</v>
      </c>
      <c r="X33" s="122">
        <f>'[3]For-data-entry'!U29</f>
        <v>109.77736644679584</v>
      </c>
      <c r="Y33" s="122">
        <f>'[3]For-data-entry'!V29</f>
        <v>103.18115166190769</v>
      </c>
    </row>
    <row r="34" spans="1:25">
      <c r="A34" s="131"/>
      <c r="B34" s="131"/>
      <c r="C34" s="122"/>
      <c r="D34" s="122"/>
      <c r="E34" s="122"/>
      <c r="F34" s="122"/>
      <c r="G34" s="122"/>
      <c r="H34" s="132"/>
      <c r="I34" s="122"/>
      <c r="J34" s="122"/>
      <c r="K34" s="122"/>
      <c r="L34" s="122"/>
      <c r="M34" s="122"/>
      <c r="N34" s="144"/>
      <c r="O34" s="145"/>
      <c r="P34" s="127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>
      <c r="A35" s="131"/>
      <c r="B35" s="131"/>
      <c r="C35" s="122"/>
      <c r="D35" s="122"/>
      <c r="E35" s="122"/>
      <c r="F35" s="122"/>
      <c r="G35" s="122"/>
      <c r="H35" s="132"/>
      <c r="I35" s="122"/>
      <c r="J35" s="122"/>
      <c r="K35" s="122"/>
      <c r="L35" s="122"/>
      <c r="M35" s="122"/>
      <c r="N35" s="131"/>
      <c r="O35" s="131"/>
      <c r="P35" s="122"/>
      <c r="Q35" s="122"/>
      <c r="R35" s="122"/>
      <c r="S35" s="122"/>
      <c r="T35" s="122"/>
      <c r="U35" s="122"/>
      <c r="V35" s="122"/>
      <c r="W35" s="122"/>
      <c r="X35" s="122"/>
      <c r="Y35" s="122"/>
    </row>
    <row r="36" spans="1:25">
      <c r="A36" s="520" t="s">
        <v>357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 t="s">
        <v>331</v>
      </c>
      <c r="O36" s="520"/>
      <c r="P36" s="520"/>
      <c r="Q36" s="520"/>
      <c r="R36" s="520"/>
      <c r="S36" s="520"/>
      <c r="T36" s="520"/>
      <c r="U36" s="520"/>
      <c r="V36" s="520"/>
      <c r="W36" s="520"/>
      <c r="X36" s="520"/>
    </row>
    <row r="37" spans="1:25">
      <c r="A37" s="520" t="s">
        <v>332</v>
      </c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 t="s">
        <v>332</v>
      </c>
      <c r="O37" s="520"/>
      <c r="P37" s="520"/>
      <c r="Q37" s="520"/>
      <c r="R37" s="520"/>
      <c r="S37" s="520"/>
      <c r="T37" s="520"/>
      <c r="U37" s="520"/>
      <c r="V37" s="520"/>
      <c r="W37" s="520"/>
      <c r="X37" s="520"/>
    </row>
    <row r="38" spans="1:25">
      <c r="A38" s="521" t="s">
        <v>333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 t="s">
        <v>334</v>
      </c>
      <c r="O38" s="521"/>
      <c r="P38" s="521"/>
      <c r="Q38" s="521"/>
      <c r="R38" s="521"/>
      <c r="S38" s="521"/>
      <c r="T38" s="521"/>
      <c r="U38" s="521"/>
      <c r="V38" s="521"/>
      <c r="W38" s="521"/>
      <c r="X38" s="521"/>
    </row>
    <row r="39" spans="1:25">
      <c r="A39" s="131" t="s">
        <v>335</v>
      </c>
      <c r="B39" s="523" t="s">
        <v>336</v>
      </c>
      <c r="C39" s="122"/>
      <c r="D39" s="524" t="s">
        <v>358</v>
      </c>
      <c r="E39" s="524"/>
      <c r="F39" s="524"/>
      <c r="G39" s="524"/>
      <c r="H39" s="524"/>
      <c r="I39" s="524" t="s">
        <v>338</v>
      </c>
      <c r="J39" s="524"/>
      <c r="K39" s="524"/>
      <c r="L39" s="524"/>
      <c r="M39" s="524"/>
      <c r="N39" s="131" t="s">
        <v>335</v>
      </c>
      <c r="O39" s="523" t="s">
        <v>336</v>
      </c>
      <c r="P39" s="524" t="s">
        <v>339</v>
      </c>
      <c r="Q39" s="524"/>
      <c r="R39" s="524"/>
      <c r="S39" s="524"/>
      <c r="T39" s="524"/>
      <c r="U39" s="524" t="s">
        <v>340</v>
      </c>
      <c r="V39" s="524"/>
      <c r="W39" s="524"/>
      <c r="X39" s="524"/>
      <c r="Y39" s="524"/>
    </row>
    <row r="40" spans="1:25">
      <c r="A40" s="131" t="s">
        <v>341</v>
      </c>
      <c r="B40" s="523"/>
      <c r="C40" s="122"/>
      <c r="D40" s="122" t="s">
        <v>342</v>
      </c>
      <c r="E40" s="122" t="s">
        <v>343</v>
      </c>
      <c r="F40" s="122" t="s">
        <v>344</v>
      </c>
      <c r="G40" s="133" t="s">
        <v>345</v>
      </c>
      <c r="H40" s="134" t="s">
        <v>346</v>
      </c>
      <c r="I40" s="529" t="s">
        <v>347</v>
      </c>
      <c r="J40" s="529"/>
      <c r="K40" s="529"/>
      <c r="L40" s="529"/>
      <c r="M40" s="529"/>
      <c r="N40" s="131" t="s">
        <v>341</v>
      </c>
      <c r="O40" s="523"/>
      <c r="P40" s="529" t="s">
        <v>347</v>
      </c>
      <c r="Q40" s="529"/>
      <c r="R40" s="529"/>
      <c r="S40" s="529"/>
      <c r="T40" s="529"/>
      <c r="U40" s="529" t="s">
        <v>348</v>
      </c>
      <c r="V40" s="529"/>
      <c r="W40" s="529"/>
      <c r="X40" s="529"/>
      <c r="Y40" s="529"/>
    </row>
    <row r="41" spans="1:25">
      <c r="A41" s="141" t="s">
        <v>359</v>
      </c>
      <c r="B41" s="143" t="s">
        <v>360</v>
      </c>
      <c r="C41" s="122"/>
      <c r="D41" s="122"/>
      <c r="E41" s="122"/>
      <c r="F41" s="122"/>
      <c r="G41" s="122"/>
      <c r="H41" s="132"/>
      <c r="I41" s="137" t="s">
        <v>351</v>
      </c>
      <c r="J41" s="123" t="s">
        <v>352</v>
      </c>
      <c r="K41" s="137" t="s">
        <v>353</v>
      </c>
      <c r="L41" s="137" t="s">
        <v>345</v>
      </c>
      <c r="M41" s="138" t="s">
        <v>55</v>
      </c>
      <c r="N41" s="141" t="s">
        <v>359</v>
      </c>
      <c r="O41" s="143" t="s">
        <v>360</v>
      </c>
      <c r="P41" s="138" t="s">
        <v>351</v>
      </c>
      <c r="Q41" s="122" t="s">
        <v>352</v>
      </c>
      <c r="R41" s="138" t="s">
        <v>353</v>
      </c>
      <c r="S41" s="138" t="s">
        <v>345</v>
      </c>
      <c r="T41" s="138" t="s">
        <v>55</v>
      </c>
      <c r="U41" s="138" t="s">
        <v>351</v>
      </c>
      <c r="V41" s="122" t="s">
        <v>352</v>
      </c>
      <c r="W41" s="138" t="s">
        <v>353</v>
      </c>
      <c r="X41" s="138" t="s">
        <v>345</v>
      </c>
      <c r="Y41" s="138" t="s">
        <v>55</v>
      </c>
    </row>
    <row r="42" spans="1:25">
      <c r="A42" s="142">
        <v>1</v>
      </c>
      <c r="B42" s="131" t="str">
        <f>'[3]For-data-entry'!B32</f>
        <v>Karnataka Bank Ltd</v>
      </c>
      <c r="C42" s="122"/>
      <c r="D42" s="122">
        <f>'[3]For-data-entry'!C32</f>
        <v>158</v>
      </c>
      <c r="E42" s="122">
        <f>'[3]For-data-entry'!D32</f>
        <v>145</v>
      </c>
      <c r="F42" s="122">
        <f>'[3]For-data-entry'!E32</f>
        <v>96</v>
      </c>
      <c r="G42" s="122">
        <f>'[3]For-data-entry'!F32</f>
        <v>77</v>
      </c>
      <c r="H42" s="122">
        <f>'[3]For-data-entry'!G32</f>
        <v>476</v>
      </c>
      <c r="I42" s="122">
        <f>'[3]For-data-entry'!H32</f>
        <v>365252.37</v>
      </c>
      <c r="J42" s="122">
        <f>'[3]For-data-entry'!I32</f>
        <v>670499.48</v>
      </c>
      <c r="K42" s="122">
        <f>'[3]For-data-entry'!J32</f>
        <v>1102368.82</v>
      </c>
      <c r="L42" s="122">
        <f>'[3]For-data-entry'!K32</f>
        <v>1487454.8</v>
      </c>
      <c r="M42" s="122">
        <f>'[3]For-data-entry'!L32</f>
        <v>3625575.4699999997</v>
      </c>
      <c r="N42" s="142">
        <v>1</v>
      </c>
      <c r="O42" s="131" t="str">
        <f t="shared" ref="O42:O58" si="2">B42</f>
        <v>Karnataka Bank Ltd</v>
      </c>
      <c r="P42" s="123">
        <f>'[3]For-data-entry'!M32</f>
        <v>171918.87944230001</v>
      </c>
      <c r="Q42" s="123">
        <f>'[3]For-data-entry'!N32</f>
        <v>388452.95935890003</v>
      </c>
      <c r="R42" s="123">
        <f>'[3]For-data-entry'!O32</f>
        <v>555725.64944489999</v>
      </c>
      <c r="S42" s="123">
        <f>'[3]For-data-entry'!P32</f>
        <v>676854.31237229996</v>
      </c>
      <c r="T42" s="123">
        <f>'[3]For-data-entry'!Q32</f>
        <v>1792951.8006183999</v>
      </c>
      <c r="U42" s="123">
        <f>'[3]For-data-entry'!R32</f>
        <v>47.06851852660121</v>
      </c>
      <c r="V42" s="123">
        <f>'[3]For-data-entry'!S32</f>
        <v>57.934863627172398</v>
      </c>
      <c r="W42" s="123">
        <f>'[3]For-data-entry'!T32</f>
        <v>50.411952820372761</v>
      </c>
      <c r="X42" s="123">
        <f>'[3]For-data-entry'!U32</f>
        <v>45.504193631450171</v>
      </c>
      <c r="Y42" s="123">
        <f>'[3]For-data-entry'!V32</f>
        <v>49.45288866427596</v>
      </c>
    </row>
    <row r="43" spans="1:25">
      <c r="A43" s="142">
        <v>2</v>
      </c>
      <c r="B43" s="131" t="str">
        <f>'[3]For-data-entry'!B33</f>
        <v>Kotak Mahendra Bank</v>
      </c>
      <c r="C43" s="122"/>
      <c r="D43" s="122">
        <f>'[3]For-data-entry'!C33</f>
        <v>30</v>
      </c>
      <c r="E43" s="122">
        <f>'[3]For-data-entry'!D33</f>
        <v>28</v>
      </c>
      <c r="F43" s="122">
        <f>'[3]For-data-entry'!E33</f>
        <v>38</v>
      </c>
      <c r="G43" s="122">
        <f>'[3]For-data-entry'!F33</f>
        <v>59</v>
      </c>
      <c r="H43" s="122">
        <f>'[3]For-data-entry'!G33</f>
        <v>155</v>
      </c>
      <c r="I43" s="122">
        <f>'[3]For-data-entry'!H33</f>
        <v>93906.374881299998</v>
      </c>
      <c r="J43" s="122">
        <f>'[3]For-data-entry'!I33</f>
        <v>57231.195484600001</v>
      </c>
      <c r="K43" s="122">
        <f>'[3]For-data-entry'!J33</f>
        <v>168488.5505859</v>
      </c>
      <c r="L43" s="122">
        <f>'[3]For-data-entry'!K33</f>
        <v>1382911.2969124001</v>
      </c>
      <c r="M43" s="122">
        <f>'[3]For-data-entry'!L33</f>
        <v>1702537.4178642002</v>
      </c>
      <c r="N43" s="142">
        <v>2</v>
      </c>
      <c r="O43" s="131" t="str">
        <f t="shared" si="2"/>
        <v>Kotak Mahendra Bank</v>
      </c>
      <c r="P43" s="123">
        <f>'[3]For-data-entry'!M33</f>
        <v>36019.647020839599</v>
      </c>
      <c r="Q43" s="123">
        <f>'[3]For-data-entry'!N33</f>
        <v>11462.9434573</v>
      </c>
      <c r="R43" s="123">
        <f>'[3]For-data-entry'!O33</f>
        <v>60945.748342972503</v>
      </c>
      <c r="S43" s="123">
        <f>'[3]For-data-entry'!P33</f>
        <v>1057609.9450000499</v>
      </c>
      <c r="T43" s="123">
        <f>'[3]For-data-entry'!Q33</f>
        <v>1166038.2838211621</v>
      </c>
      <c r="U43" s="123">
        <f>'[3]For-data-entry'!R33</f>
        <v>38.356977432436651</v>
      </c>
      <c r="V43" s="123">
        <f>'[3]For-data-entry'!S33</f>
        <v>20.029187509082341</v>
      </c>
      <c r="W43" s="123">
        <f>'[3]For-data-entry'!T33</f>
        <v>36.172041442009274</v>
      </c>
      <c r="X43" s="123">
        <f>'[3]For-data-entry'!U33</f>
        <v>76.477063088670661</v>
      </c>
      <c r="Y43" s="123">
        <f>'[3]For-data-entry'!V33</f>
        <v>68.488261790095294</v>
      </c>
    </row>
    <row r="44" spans="1:25">
      <c r="A44" s="142">
        <v>3</v>
      </c>
      <c r="B44" s="131" t="str">
        <f>'[3]For-data-entry'!B34</f>
        <v>Cathelic Syrian Bank Ltd.</v>
      </c>
      <c r="C44" s="122"/>
      <c r="D44" s="122">
        <f>'[3]For-data-entry'!C34</f>
        <v>4</v>
      </c>
      <c r="E44" s="122">
        <f>'[3]For-data-entry'!D34</f>
        <v>0</v>
      </c>
      <c r="F44" s="122">
        <f>'[3]For-data-entry'!E34</f>
        <v>6</v>
      </c>
      <c r="G44" s="122">
        <f>'[3]For-data-entry'!F34</f>
        <v>6</v>
      </c>
      <c r="H44" s="122">
        <f>'[3]For-data-entry'!G34</f>
        <v>16</v>
      </c>
      <c r="I44" s="122">
        <f>'[3]For-data-entry'!H34</f>
        <v>1256</v>
      </c>
      <c r="J44" s="122">
        <f>'[3]For-data-entry'!I34</f>
        <v>0</v>
      </c>
      <c r="K44" s="122">
        <f>'[3]For-data-entry'!J34</f>
        <v>13205</v>
      </c>
      <c r="L44" s="122">
        <f>'[3]For-data-entry'!K34</f>
        <v>45878</v>
      </c>
      <c r="M44" s="122">
        <f>'[3]For-data-entry'!L34</f>
        <v>60339</v>
      </c>
      <c r="N44" s="142">
        <v>3</v>
      </c>
      <c r="O44" s="131" t="str">
        <f t="shared" si="2"/>
        <v>Cathelic Syrian Bank Ltd.</v>
      </c>
      <c r="P44" s="123">
        <f>'[3]For-data-entry'!M34</f>
        <v>5868</v>
      </c>
      <c r="Q44" s="123">
        <f>'[3]For-data-entry'!N34</f>
        <v>0</v>
      </c>
      <c r="R44" s="123">
        <f>'[3]For-data-entry'!O34</f>
        <v>16188</v>
      </c>
      <c r="S44" s="123">
        <f>'[3]For-data-entry'!P34</f>
        <v>26922</v>
      </c>
      <c r="T44" s="123">
        <f>'[3]For-data-entry'!Q34</f>
        <v>48978</v>
      </c>
      <c r="U44" s="123">
        <f>'[3]For-data-entry'!R34</f>
        <v>467.19745222929936</v>
      </c>
      <c r="V44" s="123"/>
      <c r="W44" s="123">
        <f>'[3]For-data-entry'!T34</f>
        <v>122.58992805755395</v>
      </c>
      <c r="X44" s="123">
        <f>'[3]For-data-entry'!U34</f>
        <v>58.681721086359474</v>
      </c>
      <c r="Y44" s="123">
        <f>'[3]For-data-entry'!V34</f>
        <v>81.17138169343211</v>
      </c>
    </row>
    <row r="45" spans="1:25">
      <c r="A45" s="142">
        <v>4</v>
      </c>
      <c r="B45" s="131" t="str">
        <f>'[3]For-data-entry'!B35</f>
        <v>City Union Bank Ltd</v>
      </c>
      <c r="C45" s="122"/>
      <c r="D45" s="122">
        <f>'[3]For-data-entry'!C35</f>
        <v>0</v>
      </c>
      <c r="E45" s="122">
        <f>'[3]For-data-entry'!D35</f>
        <v>5</v>
      </c>
      <c r="F45" s="122">
        <f>'[3]For-data-entry'!E35</f>
        <v>8</v>
      </c>
      <c r="G45" s="122">
        <f>'[3]For-data-entry'!F35</f>
        <v>17</v>
      </c>
      <c r="H45" s="122">
        <f>'[3]For-data-entry'!G35</f>
        <v>30</v>
      </c>
      <c r="I45" s="122">
        <f>'[3]For-data-entry'!H35</f>
        <v>0</v>
      </c>
      <c r="J45" s="122">
        <f>'[3]For-data-entry'!I35</f>
        <v>11774.0788438</v>
      </c>
      <c r="K45" s="122">
        <f>'[3]For-data-entry'!J35</f>
        <v>25017.205640299999</v>
      </c>
      <c r="L45" s="122">
        <f>'[3]For-data-entry'!K35</f>
        <v>139105.93</v>
      </c>
      <c r="M45" s="122">
        <f>'[3]For-data-entry'!L35</f>
        <v>175897.2144841</v>
      </c>
      <c r="N45" s="142">
        <v>4</v>
      </c>
      <c r="O45" s="131" t="str">
        <f t="shared" si="2"/>
        <v>City Union Bank Ltd</v>
      </c>
      <c r="P45" s="123">
        <f>'[3]For-data-entry'!M35</f>
        <v>0</v>
      </c>
      <c r="Q45" s="123">
        <f>'[3]For-data-entry'!N35</f>
        <v>8906.5009651</v>
      </c>
      <c r="R45" s="123">
        <f>'[3]For-data-entry'!O35</f>
        <v>25642.890125499998</v>
      </c>
      <c r="S45" s="123">
        <f>'[3]For-data-entry'!P35</f>
        <v>96106.57</v>
      </c>
      <c r="T45" s="123">
        <f>'[3]For-data-entry'!Q35</f>
        <v>130655.9610906</v>
      </c>
      <c r="U45" s="123" t="e">
        <f>'[3]For-data-entry'!R35</f>
        <v>#DIV/0!</v>
      </c>
      <c r="V45" s="123">
        <f>'[3]For-data-entry'!S35</f>
        <v>75.644991708119818</v>
      </c>
      <c r="W45" s="123">
        <f>'[3]For-data-entry'!T35</f>
        <v>102.50101667706679</v>
      </c>
      <c r="X45" s="123">
        <f>'[3]For-data-entry'!U35</f>
        <v>69.088765662254673</v>
      </c>
      <c r="Y45" s="123">
        <f>'[3]For-data-entry'!V35</f>
        <v>74.279721525897429</v>
      </c>
    </row>
    <row r="46" spans="1:25">
      <c r="A46" s="142">
        <v>5</v>
      </c>
      <c r="B46" s="131" t="str">
        <f>'[3]For-data-entry'!B36</f>
        <v>Dhanalaxmi Bank Ltd.</v>
      </c>
      <c r="C46" s="122"/>
      <c r="D46" s="122">
        <f>'[3]For-data-entry'!C36</f>
        <v>0</v>
      </c>
      <c r="E46" s="122">
        <f>'[3]For-data-entry'!D36</f>
        <v>1</v>
      </c>
      <c r="F46" s="122">
        <f>'[3]For-data-entry'!E36</f>
        <v>2</v>
      </c>
      <c r="G46" s="122">
        <f>'[3]For-data-entry'!F36</f>
        <v>9</v>
      </c>
      <c r="H46" s="122">
        <f>'[3]For-data-entry'!G36</f>
        <v>12</v>
      </c>
      <c r="I46" s="122">
        <f>'[3]For-data-entry'!H36</f>
        <v>0</v>
      </c>
      <c r="J46" s="122">
        <f>'[3]For-data-entry'!I36</f>
        <v>638</v>
      </c>
      <c r="K46" s="122">
        <f>'[3]For-data-entry'!J36</f>
        <v>2562</v>
      </c>
      <c r="L46" s="122">
        <f>'[3]For-data-entry'!K36</f>
        <v>31096</v>
      </c>
      <c r="M46" s="122">
        <f>'[3]For-data-entry'!L36</f>
        <v>34296</v>
      </c>
      <c r="N46" s="142">
        <v>5</v>
      </c>
      <c r="O46" s="131" t="str">
        <f t="shared" si="2"/>
        <v>Dhanalaxmi Bank Ltd.</v>
      </c>
      <c r="P46" s="123">
        <f>'[3]For-data-entry'!M36</f>
        <v>0</v>
      </c>
      <c r="Q46" s="123">
        <f>'[3]For-data-entry'!N36</f>
        <v>364</v>
      </c>
      <c r="R46" s="123">
        <f>'[3]For-data-entry'!O36</f>
        <v>1784</v>
      </c>
      <c r="S46" s="123">
        <f>'[3]For-data-entry'!P36</f>
        <v>41180</v>
      </c>
      <c r="T46" s="123">
        <f>'[3]For-data-entry'!Q36</f>
        <v>43328</v>
      </c>
      <c r="U46" s="123"/>
      <c r="V46" s="123">
        <f>'[3]For-data-entry'!S36</f>
        <v>57.053291536050153</v>
      </c>
      <c r="W46" s="123">
        <f>'[3]For-data-entry'!T36</f>
        <v>69.633099141295858</v>
      </c>
      <c r="X46" s="123">
        <f>'[3]For-data-entry'!U36</f>
        <v>132.42860818111654</v>
      </c>
      <c r="Y46" s="123">
        <f>'[3]For-data-entry'!V36</f>
        <v>126.33543270352227</v>
      </c>
    </row>
    <row r="47" spans="1:25">
      <c r="A47" s="142">
        <v>6</v>
      </c>
      <c r="B47" s="131" t="str">
        <f>'[3]For-data-entry'!B37</f>
        <v>Federal Bank Ltd.</v>
      </c>
      <c r="C47" s="122"/>
      <c r="D47" s="122">
        <f>'[3]For-data-entry'!C37</f>
        <v>21</v>
      </c>
      <c r="E47" s="122">
        <f>'[3]For-data-entry'!D37</f>
        <v>35</v>
      </c>
      <c r="F47" s="122">
        <f>'[3]For-data-entry'!E37</f>
        <v>22</v>
      </c>
      <c r="G47" s="122">
        <f>'[3]For-data-entry'!F37</f>
        <v>23</v>
      </c>
      <c r="H47" s="122">
        <f>'[3]For-data-entry'!G37</f>
        <v>101</v>
      </c>
      <c r="I47" s="122">
        <f>'[3]For-data-entry'!H37</f>
        <v>30247.25</v>
      </c>
      <c r="J47" s="122">
        <f>'[3]For-data-entry'!I37</f>
        <v>50473.72</v>
      </c>
      <c r="K47" s="122">
        <f>'[3]For-data-entry'!J37</f>
        <v>62557.09</v>
      </c>
      <c r="L47" s="122">
        <f>'[3]For-data-entry'!K37</f>
        <v>256003.75</v>
      </c>
      <c r="M47" s="122">
        <f>'[3]For-data-entry'!L37</f>
        <v>399281.81</v>
      </c>
      <c r="N47" s="142">
        <v>6</v>
      </c>
      <c r="O47" s="131" t="str">
        <f t="shared" si="2"/>
        <v>Federal Bank Ltd.</v>
      </c>
      <c r="P47" s="123">
        <f>'[3]For-data-entry'!M37</f>
        <v>28369.83</v>
      </c>
      <c r="Q47" s="123">
        <f>'[3]For-data-entry'!N37</f>
        <v>53284.76</v>
      </c>
      <c r="R47" s="123">
        <f>'[3]For-data-entry'!O37</f>
        <v>85135.71</v>
      </c>
      <c r="S47" s="123">
        <f>'[3]For-data-entry'!P37</f>
        <v>451960</v>
      </c>
      <c r="T47" s="123">
        <f>'[3]For-data-entry'!Q37</f>
        <v>618750.30000000005</v>
      </c>
      <c r="U47" s="123">
        <f>'[3]For-data-entry'!R37</f>
        <v>93.793088627891791</v>
      </c>
      <c r="V47" s="123">
        <f>'[3]For-data-entry'!S37</f>
        <v>105.56931409058021</v>
      </c>
      <c r="W47" s="123">
        <f>'[3]For-data-entry'!T37</f>
        <v>136.09282337141963</v>
      </c>
      <c r="X47" s="123">
        <f>'[3]For-data-entry'!U37</f>
        <v>176.54428890201802</v>
      </c>
      <c r="Y47" s="123">
        <f>'[3]For-data-entry'!V37</f>
        <v>154.96581224173474</v>
      </c>
    </row>
    <row r="48" spans="1:25">
      <c r="A48" s="142">
        <v>7</v>
      </c>
      <c r="B48" s="131" t="str">
        <f>'[3]For-data-entry'!B38</f>
        <v>J and K Bank Ltd</v>
      </c>
      <c r="D48" s="122">
        <f>'[3]For-data-entry'!C38</f>
        <v>0</v>
      </c>
      <c r="E48" s="122">
        <f>'[3]For-data-entry'!D38</f>
        <v>0</v>
      </c>
      <c r="F48" s="122">
        <f>'[3]For-data-entry'!E38</f>
        <v>2</v>
      </c>
      <c r="G48" s="122">
        <f>'[3]For-data-entry'!F38</f>
        <v>6</v>
      </c>
      <c r="H48" s="122">
        <f>'[3]For-data-entry'!G38</f>
        <v>8</v>
      </c>
      <c r="I48" s="122">
        <f>'[3]For-data-entry'!H38</f>
        <v>0</v>
      </c>
      <c r="J48" s="122">
        <f>'[3]For-data-entry'!I38</f>
        <v>0</v>
      </c>
      <c r="K48" s="122">
        <f>'[3]For-data-entry'!J38</f>
        <v>2398</v>
      </c>
      <c r="L48" s="122">
        <f>'[3]For-data-entry'!K38</f>
        <v>57112</v>
      </c>
      <c r="M48" s="122">
        <f>'[3]For-data-entry'!L38</f>
        <v>59510</v>
      </c>
      <c r="N48" s="142">
        <v>7</v>
      </c>
      <c r="O48" s="131" t="str">
        <f t="shared" si="2"/>
        <v>J and K Bank Ltd</v>
      </c>
      <c r="P48" s="123">
        <f>'[3]For-data-entry'!M38</f>
        <v>0</v>
      </c>
      <c r="Q48" s="123">
        <f>'[3]For-data-entry'!N38</f>
        <v>0</v>
      </c>
      <c r="R48" s="123">
        <f>'[3]For-data-entry'!O38</f>
        <v>4129</v>
      </c>
      <c r="S48" s="123">
        <f>'[3]For-data-entry'!P38</f>
        <v>252067</v>
      </c>
      <c r="T48" s="123">
        <f>'[3]For-data-entry'!Q38</f>
        <v>256196</v>
      </c>
      <c r="U48" s="123"/>
      <c r="V48" s="123"/>
      <c r="W48" s="123">
        <f>'[3]For-data-entry'!T38</f>
        <v>172.18515429524604</v>
      </c>
      <c r="X48" s="123">
        <f>'[3]For-data-entry'!U38</f>
        <v>441.35558201428768</v>
      </c>
      <c r="Y48" s="123">
        <f>'[3]For-data-entry'!V38</f>
        <v>430.50915812468486</v>
      </c>
    </row>
    <row r="49" spans="1:25">
      <c r="A49" s="142">
        <v>8</v>
      </c>
      <c r="B49" s="131" t="str">
        <f>'[3]For-data-entry'!B39</f>
        <v>Karur Vysya Bank Ltd.</v>
      </c>
      <c r="C49" s="122"/>
      <c r="D49" s="122">
        <f>'[3]For-data-entry'!C39</f>
        <v>1</v>
      </c>
      <c r="E49" s="122">
        <f>'[3]For-data-entry'!D39</f>
        <v>13</v>
      </c>
      <c r="F49" s="122">
        <f>'[3]For-data-entry'!E39</f>
        <v>15</v>
      </c>
      <c r="G49" s="122">
        <f>'[3]For-data-entry'!F39</f>
        <v>23</v>
      </c>
      <c r="H49" s="122">
        <f>'[3]For-data-entry'!G39</f>
        <v>52</v>
      </c>
      <c r="I49" s="122">
        <f>'[3]For-data-entry'!H39</f>
        <v>2445</v>
      </c>
      <c r="J49" s="122">
        <f>'[3]For-data-entry'!I39</f>
        <v>21451</v>
      </c>
      <c r="K49" s="122">
        <f>'[3]For-data-entry'!J39</f>
        <v>69925</v>
      </c>
      <c r="L49" s="122">
        <f>'[3]For-data-entry'!K39</f>
        <v>311535</v>
      </c>
      <c r="M49" s="122">
        <f>'[3]For-data-entry'!L39</f>
        <v>405356</v>
      </c>
      <c r="N49" s="142">
        <v>8</v>
      </c>
      <c r="O49" s="131" t="str">
        <f t="shared" si="2"/>
        <v>Karur Vysya Bank Ltd.</v>
      </c>
      <c r="P49" s="123">
        <f>'[3]For-data-entry'!M39</f>
        <v>2395</v>
      </c>
      <c r="Q49" s="123">
        <f>'[3]For-data-entry'!N39</f>
        <v>20459</v>
      </c>
      <c r="R49" s="123">
        <f>'[3]For-data-entry'!O39</f>
        <v>47943</v>
      </c>
      <c r="S49" s="123">
        <f>'[3]For-data-entry'!P39</f>
        <v>189021</v>
      </c>
      <c r="T49" s="123">
        <f>'[3]For-data-entry'!Q39</f>
        <v>259818</v>
      </c>
      <c r="U49" s="123">
        <f>'[3]For-data-entry'!R39</f>
        <v>97.955010224948879</v>
      </c>
      <c r="V49" s="123">
        <f>'[3]For-data-entry'!S39</f>
        <v>95.375506969372054</v>
      </c>
      <c r="W49" s="123">
        <f>'[3]For-data-entry'!T39</f>
        <v>68.563460850911696</v>
      </c>
      <c r="X49" s="123">
        <f>'[3]For-data-entry'!U39</f>
        <v>60.67408156386923</v>
      </c>
      <c r="Y49" s="123">
        <f>'[3]For-data-entry'!V39</f>
        <v>64.096251196479145</v>
      </c>
    </row>
    <row r="50" spans="1:25">
      <c r="A50" s="142">
        <v>9</v>
      </c>
      <c r="B50" s="131" t="str">
        <f>'[3]For-data-entry'!B40</f>
        <v>Lakshmi Vilas Bank Ltd</v>
      </c>
      <c r="C50" s="122"/>
      <c r="D50" s="122">
        <f>'[3]For-data-entry'!C40</f>
        <v>3</v>
      </c>
      <c r="E50" s="122">
        <f>'[3]For-data-entry'!D40</f>
        <v>10</v>
      </c>
      <c r="F50" s="122">
        <f>'[3]For-data-entry'!E40</f>
        <v>18</v>
      </c>
      <c r="G50" s="122">
        <f>'[3]For-data-entry'!F40</f>
        <v>21</v>
      </c>
      <c r="H50" s="122">
        <f>'[3]For-data-entry'!G40</f>
        <v>52</v>
      </c>
      <c r="I50" s="122">
        <f>'[3]For-data-entry'!H40</f>
        <v>1089.51</v>
      </c>
      <c r="J50" s="122">
        <f>'[3]For-data-entry'!I40</f>
        <v>7342.85</v>
      </c>
      <c r="K50" s="122">
        <f>'[3]For-data-entry'!J40</f>
        <v>52688.67</v>
      </c>
      <c r="L50" s="122">
        <f>'[3]For-data-entry'!K40</f>
        <v>315657.5</v>
      </c>
      <c r="M50" s="122">
        <f>'[3]For-data-entry'!L40</f>
        <v>376778.53</v>
      </c>
      <c r="N50" s="142">
        <v>9</v>
      </c>
      <c r="O50" s="131" t="str">
        <f t="shared" si="2"/>
        <v>Lakshmi Vilas Bank Ltd</v>
      </c>
      <c r="P50" s="123">
        <f>'[3]For-data-entry'!M40</f>
        <v>654.61</v>
      </c>
      <c r="Q50" s="123">
        <f>'[3]For-data-entry'!N40</f>
        <v>3076.58</v>
      </c>
      <c r="R50" s="123">
        <f>'[3]For-data-entry'!O40</f>
        <v>24708.639999999999</v>
      </c>
      <c r="S50" s="123">
        <f>'[3]For-data-entry'!P40</f>
        <v>321712.01</v>
      </c>
      <c r="T50" s="123">
        <f>'[3]For-data-entry'!Q40</f>
        <v>350151.84</v>
      </c>
      <c r="U50" s="123">
        <f>'[3]For-data-entry'!R40</f>
        <v>60.082973079641313</v>
      </c>
      <c r="V50" s="123">
        <f>'[3]For-data-entry'!S40</f>
        <v>41.89899017411495</v>
      </c>
      <c r="W50" s="123">
        <f>'[3]For-data-entry'!T40</f>
        <v>46.895546993309949</v>
      </c>
      <c r="X50" s="123">
        <f>'[3]For-data-entry'!U40</f>
        <v>101.91806309053327</v>
      </c>
      <c r="Y50" s="123">
        <f>'[3]For-data-entry'!V40</f>
        <v>92.933066010953439</v>
      </c>
    </row>
    <row r="51" spans="1:25">
      <c r="A51" s="142">
        <v>10</v>
      </c>
      <c r="B51" s="131" t="str">
        <f>'[3]For-data-entry'!B41</f>
        <v xml:space="preserve">Ratnakar Bank Ltd </v>
      </c>
      <c r="D51" s="122">
        <f>'[3]For-data-entry'!C41</f>
        <v>3</v>
      </c>
      <c r="E51" s="122">
        <f>'[3]For-data-entry'!D41</f>
        <v>10</v>
      </c>
      <c r="F51" s="122">
        <f>'[3]For-data-entry'!E41</f>
        <v>6</v>
      </c>
      <c r="G51" s="122">
        <f>'[3]For-data-entry'!F41</f>
        <v>6</v>
      </c>
      <c r="H51" s="122">
        <f>'[3]For-data-entry'!G41</f>
        <v>25</v>
      </c>
      <c r="I51" s="122">
        <f>'[3]For-data-entry'!H41</f>
        <v>2375.7733708999999</v>
      </c>
      <c r="J51" s="122">
        <f>'[3]For-data-entry'!I41</f>
        <v>22218.095215699999</v>
      </c>
      <c r="K51" s="122">
        <f>'[3]For-data-entry'!J41</f>
        <v>42132.027999088001</v>
      </c>
      <c r="L51" s="122">
        <f>'[3]For-data-entry'!K41</f>
        <v>172958.14211713499</v>
      </c>
      <c r="M51" s="122">
        <f>'[3]For-data-entry'!L41</f>
        <v>239684.03870282299</v>
      </c>
      <c r="N51" s="142">
        <v>10</v>
      </c>
      <c r="O51" s="131" t="str">
        <f t="shared" si="2"/>
        <v xml:space="preserve">Ratnakar Bank Ltd </v>
      </c>
      <c r="P51" s="123">
        <f>'[3]For-data-entry'!M41</f>
        <v>2476.11</v>
      </c>
      <c r="Q51" s="123">
        <f>'[3]For-data-entry'!N41</f>
        <v>34832.699999999997</v>
      </c>
      <c r="R51" s="123">
        <f>'[3]For-data-entry'!O41</f>
        <v>27584.69</v>
      </c>
      <c r="S51" s="123">
        <f>'[3]For-data-entry'!P41</f>
        <v>212302.35</v>
      </c>
      <c r="T51" s="123">
        <f>'[3]For-data-entry'!Q41</f>
        <v>277195.84999999998</v>
      </c>
      <c r="U51" s="123">
        <f>'[3]For-data-entry'!R41</f>
        <v>104.22332493195638</v>
      </c>
      <c r="V51" s="123">
        <f>'[3]For-data-entry'!S41</f>
        <v>156.77626575020761</v>
      </c>
      <c r="W51" s="123">
        <f>'[3]For-data-entry'!T41</f>
        <v>65.472020479520012</v>
      </c>
      <c r="X51" s="123">
        <f>'[3]For-data-entry'!U41</f>
        <v>122.74782060055858</v>
      </c>
      <c r="Y51" s="123">
        <f>'[3]For-data-entry'!V41</f>
        <v>115.65052537506961</v>
      </c>
    </row>
    <row r="52" spans="1:25">
      <c r="A52" s="142">
        <v>11</v>
      </c>
      <c r="B52" s="131" t="str">
        <f>'[3]For-data-entry'!B42</f>
        <v>South Indian Bank Ltd</v>
      </c>
      <c r="C52" s="122"/>
      <c r="D52" s="122">
        <f>'[3]For-data-entry'!C42</f>
        <v>1</v>
      </c>
      <c r="E52" s="122">
        <f>'[3]For-data-entry'!D42</f>
        <v>8</v>
      </c>
      <c r="F52" s="122">
        <f>'[3]For-data-entry'!E42</f>
        <v>14</v>
      </c>
      <c r="G52" s="122">
        <f>'[3]For-data-entry'!F42</f>
        <v>23</v>
      </c>
      <c r="H52" s="122">
        <f>'[3]For-data-entry'!G42</f>
        <v>46</v>
      </c>
      <c r="I52" s="122">
        <f>'[3]For-data-entry'!H42</f>
        <v>669</v>
      </c>
      <c r="J52" s="122">
        <f>'[3]For-data-entry'!I42</f>
        <v>10165</v>
      </c>
      <c r="K52" s="122">
        <f>'[3]For-data-entry'!J42</f>
        <v>73403</v>
      </c>
      <c r="L52" s="122">
        <f>'[3]For-data-entry'!K42</f>
        <v>389332</v>
      </c>
      <c r="M52" s="122">
        <f>'[3]For-data-entry'!L42</f>
        <v>473569</v>
      </c>
      <c r="N52" s="142">
        <v>11</v>
      </c>
      <c r="O52" s="131" t="str">
        <f t="shared" si="2"/>
        <v>South Indian Bank Ltd</v>
      </c>
      <c r="P52" s="123">
        <f>'[3]For-data-entry'!M42</f>
        <v>1369</v>
      </c>
      <c r="Q52" s="123">
        <f>'[3]For-data-entry'!N42</f>
        <v>8128</v>
      </c>
      <c r="R52" s="123">
        <f>'[3]For-data-entry'!O42</f>
        <v>66036</v>
      </c>
      <c r="S52" s="123">
        <f>'[3]For-data-entry'!P42</f>
        <v>228196</v>
      </c>
      <c r="T52" s="123">
        <f>'[3]For-data-entry'!Q42</f>
        <v>303729</v>
      </c>
      <c r="U52" s="123">
        <f>'[3]For-data-entry'!R42</f>
        <v>204.63378176382662</v>
      </c>
      <c r="V52" s="123">
        <f>'[3]For-data-entry'!S42</f>
        <v>79.96064928676833</v>
      </c>
      <c r="W52" s="123">
        <f>'[3]For-data-entry'!T42</f>
        <v>89.963625464899252</v>
      </c>
      <c r="X52" s="123">
        <f>'[3]For-data-entry'!U42</f>
        <v>58.612187028037766</v>
      </c>
      <c r="Y52" s="123">
        <f>'[3]For-data-entry'!V42</f>
        <v>64.136166007487816</v>
      </c>
    </row>
    <row r="53" spans="1:25">
      <c r="A53" s="142">
        <v>12</v>
      </c>
      <c r="B53" s="131" t="str">
        <f>'[3]For-data-entry'!B43</f>
        <v>Tamil Nadu Merchantile Bank Ltd.</v>
      </c>
      <c r="D53" s="122">
        <f>'[3]For-data-entry'!C43</f>
        <v>0</v>
      </c>
      <c r="E53" s="122">
        <f>'[3]For-data-entry'!D43</f>
        <v>13</v>
      </c>
      <c r="F53" s="122">
        <f>'[3]For-data-entry'!E43</f>
        <v>5</v>
      </c>
      <c r="G53" s="122">
        <f>'[3]For-data-entry'!F43</f>
        <v>2</v>
      </c>
      <c r="H53" s="122">
        <f>'[3]For-data-entry'!G43</f>
        <v>20</v>
      </c>
      <c r="I53" s="122">
        <f>'[3]For-data-entry'!H43</f>
        <v>0</v>
      </c>
      <c r="J53" s="122">
        <f>'[3]For-data-entry'!I43</f>
        <v>8640.9699999999993</v>
      </c>
      <c r="K53" s="122">
        <f>'[3]For-data-entry'!J43</f>
        <v>19455.060000000001</v>
      </c>
      <c r="L53" s="122">
        <f>'[3]For-data-entry'!K43</f>
        <v>152883.29999999999</v>
      </c>
      <c r="M53" s="122">
        <f>'[3]For-data-entry'!L43</f>
        <v>180979.33</v>
      </c>
      <c r="N53" s="142">
        <v>12</v>
      </c>
      <c r="O53" s="131" t="str">
        <f t="shared" si="2"/>
        <v>Tamil Nadu Merchantile Bank Ltd.</v>
      </c>
      <c r="P53" s="123">
        <f>'[3]For-data-entry'!M43</f>
        <v>0</v>
      </c>
      <c r="Q53" s="123">
        <f>'[3]For-data-entry'!N43</f>
        <v>11137.89</v>
      </c>
      <c r="R53" s="123">
        <f>'[3]For-data-entry'!O43</f>
        <v>10560.69</v>
      </c>
      <c r="S53" s="123">
        <f>'[3]For-data-entry'!P43</f>
        <v>33828.339999999997</v>
      </c>
      <c r="T53" s="123">
        <f>'[3]For-data-entry'!Q43</f>
        <v>55526.92</v>
      </c>
      <c r="U53" s="123"/>
      <c r="V53" s="123">
        <f>'[3]For-data-entry'!S43</f>
        <v>128.89629289304324</v>
      </c>
      <c r="W53" s="123">
        <f>'[3]For-data-entry'!T43</f>
        <v>54.282484865119919</v>
      </c>
      <c r="X53" s="123">
        <f>'[3]For-data-entry'!U43</f>
        <v>22.126903330841234</v>
      </c>
      <c r="Y53" s="123">
        <f>'[3]For-data-entry'!V43</f>
        <v>30.681360131016067</v>
      </c>
    </row>
    <row r="54" spans="1:25">
      <c r="A54" s="142">
        <v>13</v>
      </c>
      <c r="B54" s="131" t="str">
        <f>'[3]For-data-entry'!B44</f>
        <v>IndusInd Bank</v>
      </c>
      <c r="D54" s="122">
        <f>'[3]For-data-entry'!C44</f>
        <v>1</v>
      </c>
      <c r="E54" s="122">
        <f>'[3]For-data-entry'!D44</f>
        <v>4</v>
      </c>
      <c r="F54" s="122">
        <f>'[3]For-data-entry'!E44</f>
        <v>10</v>
      </c>
      <c r="G54" s="122">
        <f>'[3]For-data-entry'!F44</f>
        <v>20</v>
      </c>
      <c r="H54" s="122">
        <f>'[3]For-data-entry'!G44</f>
        <v>35</v>
      </c>
      <c r="I54" s="122">
        <f>'[3]For-data-entry'!H44</f>
        <v>641.28722070000003</v>
      </c>
      <c r="J54" s="122">
        <f>'[3]For-data-entry'!I44</f>
        <v>3803.9524206360002</v>
      </c>
      <c r="K54" s="122">
        <f>'[3]For-data-entry'!J44</f>
        <v>9394.6544809480001</v>
      </c>
      <c r="L54" s="122">
        <f>'[3]For-data-entry'!K44</f>
        <v>290801.99403262202</v>
      </c>
      <c r="M54" s="122">
        <f>'[3]For-data-entry'!L44</f>
        <v>304641.88815490605</v>
      </c>
      <c r="N54" s="142">
        <v>13</v>
      </c>
      <c r="O54" s="131" t="str">
        <f t="shared" si="2"/>
        <v>IndusInd Bank</v>
      </c>
      <c r="P54" s="123">
        <f>'[3]For-data-entry'!M44</f>
        <v>79.008333399999998</v>
      </c>
      <c r="Q54" s="123">
        <f>'[3]For-data-entry'!N44</f>
        <v>10936.6297049</v>
      </c>
      <c r="R54" s="123">
        <f>'[3]For-data-entry'!O44</f>
        <v>129283.42339169999</v>
      </c>
      <c r="S54" s="123">
        <f>'[3]For-data-entry'!P44</f>
        <v>450788.46480425599</v>
      </c>
      <c r="T54" s="123">
        <f>'[3]For-data-entry'!Q44</f>
        <v>591087.52623425599</v>
      </c>
      <c r="U54" s="123">
        <f>'[3]For-data-entry'!R44</f>
        <v>12.320272547105818</v>
      </c>
      <c r="V54" s="123">
        <f>'[3]For-data-entry'!S44</f>
        <v>287.50700575459496</v>
      </c>
      <c r="W54" s="123">
        <f>'[3]For-data-entry'!T44</f>
        <v>1376.138139554593</v>
      </c>
      <c r="X54" s="123">
        <f>'[3]For-data-entry'!U44</f>
        <v>155.01560307515868</v>
      </c>
      <c r="Y54" s="123">
        <f>'[3]For-data-entry'!V44</f>
        <v>194.0270032510094</v>
      </c>
    </row>
    <row r="55" spans="1:25">
      <c r="A55" s="142">
        <v>14</v>
      </c>
      <c r="B55" s="131" t="str">
        <f>'[3]For-data-entry'!B45</f>
        <v>HDFC Bank Ltd</v>
      </c>
      <c r="C55" s="146"/>
      <c r="D55" s="122">
        <f>'[3]For-data-entry'!C45</f>
        <v>18</v>
      </c>
      <c r="E55" s="122">
        <f>'[3]For-data-entry'!D45</f>
        <v>64</v>
      </c>
      <c r="F55" s="122">
        <f>'[3]For-data-entry'!E45</f>
        <v>35</v>
      </c>
      <c r="G55" s="122">
        <f>'[3]For-data-entry'!F45</f>
        <v>147</v>
      </c>
      <c r="H55" s="122">
        <f>'[3]For-data-entry'!G45</f>
        <v>264</v>
      </c>
      <c r="I55" s="122">
        <f>'[3]For-data-entry'!H45</f>
        <v>91646.102223099995</v>
      </c>
      <c r="J55" s="122">
        <f>'[3]For-data-entry'!I45</f>
        <v>199593.7111856</v>
      </c>
      <c r="K55" s="122">
        <f>'[3]For-data-entry'!J45</f>
        <v>294371.1885084</v>
      </c>
      <c r="L55" s="122">
        <f>'[3]For-data-entry'!K45</f>
        <v>4677135.6302934</v>
      </c>
      <c r="M55" s="122">
        <f>'[3]For-data-entry'!L45</f>
        <v>5262746.6322105005</v>
      </c>
      <c r="N55" s="142">
        <v>14</v>
      </c>
      <c r="O55" s="131" t="str">
        <f t="shared" si="2"/>
        <v>HDFC Bank Ltd</v>
      </c>
      <c r="P55" s="123">
        <f>'[3]For-data-entry'!M45</f>
        <v>72662.065987103604</v>
      </c>
      <c r="Q55" s="123">
        <f>'[3]For-data-entry'!N45</f>
        <v>281730.017719</v>
      </c>
      <c r="R55" s="123">
        <f>'[3]For-data-entry'!O45</f>
        <v>537000.80471259996</v>
      </c>
      <c r="S55" s="123">
        <f>'[3]For-data-entry'!P45</f>
        <v>2892816.82433538</v>
      </c>
      <c r="T55" s="123">
        <f>'[3]For-data-entry'!Q45</f>
        <v>3784209.7127540838</v>
      </c>
      <c r="U55" s="123">
        <f>'[3]For-data-entry'!R45</f>
        <v>79.285495208751669</v>
      </c>
      <c r="V55" s="123">
        <f>'[3]For-data-entry'!S45</f>
        <v>141.15175074680701</v>
      </c>
      <c r="W55" s="123">
        <f>'[3]For-data-entry'!T45</f>
        <v>182.42301749489198</v>
      </c>
      <c r="X55" s="123">
        <f>'[3]For-data-entry'!U45</f>
        <v>61.850180388160169</v>
      </c>
      <c r="Y55" s="123">
        <f>'[3]For-data-entry'!V45</f>
        <v>71.905603237536255</v>
      </c>
    </row>
    <row r="56" spans="1:25">
      <c r="A56" s="142">
        <v>15</v>
      </c>
      <c r="B56" s="131" t="str">
        <f>'[3]For-data-entry'!B46</f>
        <v xml:space="preserve">Axis Bank Ltd </v>
      </c>
      <c r="C56" s="122"/>
      <c r="D56" s="122">
        <f>'[3]For-data-entry'!C46</f>
        <v>8</v>
      </c>
      <c r="E56" s="122">
        <f>'[3]For-data-entry'!D46</f>
        <v>58</v>
      </c>
      <c r="F56" s="122">
        <f>'[3]For-data-entry'!E46</f>
        <v>53</v>
      </c>
      <c r="G56" s="122">
        <f>'[3]For-data-entry'!F46</f>
        <v>95</v>
      </c>
      <c r="H56" s="122">
        <f>'[3]For-data-entry'!G46</f>
        <v>214</v>
      </c>
      <c r="I56" s="122">
        <f>'[3]For-data-entry'!H46</f>
        <v>58429.112936600002</v>
      </c>
      <c r="J56" s="122">
        <f>'[3]For-data-entry'!I46</f>
        <v>255918.05664170001</v>
      </c>
      <c r="K56" s="122">
        <f>'[3]For-data-entry'!J46</f>
        <v>527116.98963760003</v>
      </c>
      <c r="L56" s="122">
        <f>'[3]For-data-entry'!K46</f>
        <v>1607396.4073951</v>
      </c>
      <c r="M56" s="122">
        <f>'[3]For-data-entry'!L46</f>
        <v>2448860.5666110003</v>
      </c>
      <c r="N56" s="142">
        <v>15</v>
      </c>
      <c r="O56" s="131" t="str">
        <f t="shared" si="2"/>
        <v xml:space="preserve">Axis Bank Ltd </v>
      </c>
      <c r="P56" s="123">
        <f>'[3]For-data-entry'!M46</f>
        <v>9577.0280609000001</v>
      </c>
      <c r="Q56" s="123">
        <f>'[3]For-data-entry'!N46</f>
        <v>82809.503676199995</v>
      </c>
      <c r="R56" s="123">
        <f>'[3]For-data-entry'!O46</f>
        <v>406771.7879162</v>
      </c>
      <c r="S56" s="123">
        <f>'[3]For-data-entry'!P46</f>
        <v>2210393.6850310001</v>
      </c>
      <c r="T56" s="123">
        <f>'[3]For-data-entry'!Q46</f>
        <v>2709552.0046843002</v>
      </c>
      <c r="U56" s="123">
        <f>'[3]For-data-entry'!R46</f>
        <v>16.390849663064024</v>
      </c>
      <c r="V56" s="123">
        <f>'[3]For-data-entry'!S46</f>
        <v>32.357819828296854</v>
      </c>
      <c r="W56" s="123">
        <f>'[3]For-data-entry'!T46</f>
        <v>77.169166601110888</v>
      </c>
      <c r="X56" s="123">
        <f>'[3]For-data-entry'!U46</f>
        <v>137.51391224104449</v>
      </c>
      <c r="Y56" s="123">
        <f>'[3]For-data-entry'!V46</f>
        <v>110.6454177762384</v>
      </c>
    </row>
    <row r="57" spans="1:25">
      <c r="A57" s="142">
        <v>16</v>
      </c>
      <c r="B57" s="131" t="str">
        <f>'[3]For-data-entry'!B47</f>
        <v>ICICI Bank Ltd</v>
      </c>
      <c r="C57" s="122"/>
      <c r="D57" s="122">
        <f>'[3]For-data-entry'!C47</f>
        <v>40</v>
      </c>
      <c r="E57" s="122">
        <f>'[3]For-data-entry'!D47</f>
        <v>69</v>
      </c>
      <c r="F57" s="122">
        <f>'[3]For-data-entry'!E47</f>
        <v>45</v>
      </c>
      <c r="G57" s="122">
        <f>'[3]For-data-entry'!F47</f>
        <v>132</v>
      </c>
      <c r="H57" s="122">
        <f>'[3]For-data-entry'!G47</f>
        <v>286</v>
      </c>
      <c r="I57" s="122">
        <f>'[3]For-data-entry'!H47</f>
        <v>181031.264991092</v>
      </c>
      <c r="J57" s="122">
        <f>'[3]For-data-entry'!I47</f>
        <v>80581.654161122293</v>
      </c>
      <c r="K57" s="122">
        <f>'[3]For-data-entry'!J47</f>
        <v>464237.902995385</v>
      </c>
      <c r="L57" s="122">
        <f>'[3]For-data-entry'!K47</f>
        <v>3559386.8130725999</v>
      </c>
      <c r="M57" s="122">
        <f>'[3]For-data-entry'!L47</f>
        <v>4285237.6352201989</v>
      </c>
      <c r="N57" s="142">
        <v>16</v>
      </c>
      <c r="O57" s="131" t="str">
        <f t="shared" si="2"/>
        <v>ICICI Bank Ltd</v>
      </c>
      <c r="P57" s="123">
        <f>'[3]For-data-entry'!M47</f>
        <v>114578.41248472199</v>
      </c>
      <c r="Q57" s="123">
        <f>'[3]For-data-entry'!N47</f>
        <v>102939.330076686</v>
      </c>
      <c r="R57" s="123">
        <f>'[3]For-data-entry'!O47</f>
        <v>289331.31290509098</v>
      </c>
      <c r="S57" s="123">
        <f>'[3]For-data-entry'!P47</f>
        <v>2140505.6786818998</v>
      </c>
      <c r="T57" s="123">
        <f>'[3]For-data-entry'!Q47</f>
        <v>2647354.734148399</v>
      </c>
      <c r="U57" s="123">
        <f>'[3]For-data-entry'!R47</f>
        <v>63.29205758483765</v>
      </c>
      <c r="V57" s="123">
        <f>'[3]For-data-entry'!S47</f>
        <v>127.74536729025164</v>
      </c>
      <c r="W57" s="123">
        <f>'[3]For-data-entry'!T47</f>
        <v>62.323931552820063</v>
      </c>
      <c r="X57" s="123">
        <f>'[3]For-data-entry'!U47</f>
        <v>60.136922203016553</v>
      </c>
      <c r="Y57" s="123">
        <f>'[3]For-data-entry'!V47</f>
        <v>61.778481370318758</v>
      </c>
    </row>
    <row r="58" spans="1:25">
      <c r="A58" s="142">
        <v>17</v>
      </c>
      <c r="B58" s="131" t="str">
        <f>'[3]For-data-entry'!B48</f>
        <v>YES BANK Ltd.</v>
      </c>
      <c r="C58" s="122"/>
      <c r="D58" s="122">
        <f>'[3]For-data-entry'!C48</f>
        <v>13</v>
      </c>
      <c r="E58" s="122">
        <f>'[3]For-data-entry'!D48</f>
        <v>14</v>
      </c>
      <c r="F58" s="122">
        <f>'[3]For-data-entry'!E48</f>
        <v>11</v>
      </c>
      <c r="G58" s="122">
        <f>'[3]For-data-entry'!F48</f>
        <v>29</v>
      </c>
      <c r="H58" s="122">
        <f>'[3]For-data-entry'!G48</f>
        <v>67</v>
      </c>
      <c r="I58" s="122">
        <f>'[3]For-data-entry'!H48</f>
        <v>36869.209199999998</v>
      </c>
      <c r="J58" s="122">
        <f>'[3]For-data-entry'!I48</f>
        <v>1617.7556999999999</v>
      </c>
      <c r="K58" s="122">
        <f>'[3]For-data-entry'!J48</f>
        <v>34004.631000000001</v>
      </c>
      <c r="L58" s="122">
        <f>'[3]For-data-entry'!K48</f>
        <v>1045223.3072</v>
      </c>
      <c r="M58" s="122">
        <f>'[3]For-data-entry'!L48</f>
        <v>1117714.9031</v>
      </c>
      <c r="N58" s="142">
        <v>17</v>
      </c>
      <c r="O58" s="131" t="str">
        <f t="shared" si="2"/>
        <v>YES BANK Ltd.</v>
      </c>
      <c r="P58" s="123">
        <f>'[3]For-data-entry'!M48</f>
        <v>16919.119568810002</v>
      </c>
      <c r="Q58" s="123">
        <f>'[3]For-data-entry'!N48</f>
        <v>28713.195222170001</v>
      </c>
      <c r="R58" s="123">
        <f>'[3]For-data-entry'!O48</f>
        <v>44750.007236229998</v>
      </c>
      <c r="S58" s="123">
        <f>'[3]For-data-entry'!P48</f>
        <v>921852.69</v>
      </c>
      <c r="T58" s="123">
        <f>'[3]For-data-entry'!Q48</f>
        <v>1012235.01202721</v>
      </c>
      <c r="U58" s="123">
        <f>'[3]For-data-entry'!R48</f>
        <v>45.889564587704804</v>
      </c>
      <c r="V58" s="123">
        <f>'[3]For-data-entry'!S48</f>
        <v>1774.8783219969494</v>
      </c>
      <c r="W58" s="123">
        <f>'[3]For-data-entry'!T48</f>
        <v>131.59974368264722</v>
      </c>
      <c r="X58" s="123">
        <f>'[3]For-data-entry'!U48</f>
        <v>88.196721566562474</v>
      </c>
      <c r="Y58" s="123">
        <f>'[3]For-data-entry'!V48</f>
        <v>90.562898393835496</v>
      </c>
    </row>
    <row r="59" spans="1:25">
      <c r="A59" s="141"/>
      <c r="B59" s="143" t="s">
        <v>361</v>
      </c>
      <c r="C59" s="122"/>
      <c r="D59" s="122">
        <f>'[3]For-data-entry'!C49</f>
        <v>301</v>
      </c>
      <c r="E59" s="122">
        <f>'[3]For-data-entry'!D49</f>
        <v>477</v>
      </c>
      <c r="F59" s="122">
        <f>'[3]For-data-entry'!E49</f>
        <v>386</v>
      </c>
      <c r="G59" s="122">
        <f>'[3]For-data-entry'!F49</f>
        <v>695</v>
      </c>
      <c r="H59" s="122">
        <f>'[3]For-data-entry'!G49</f>
        <v>1859</v>
      </c>
      <c r="I59" s="122">
        <f>'[3]For-data-entry'!H49</f>
        <v>865858.25482369214</v>
      </c>
      <c r="J59" s="122">
        <f>'[3]For-data-entry'!I49</f>
        <v>1401949.5196531583</v>
      </c>
      <c r="K59" s="122">
        <f>'[3]For-data-entry'!J49</f>
        <v>2963325.7908476209</v>
      </c>
      <c r="L59" s="122">
        <f>'[3]For-data-entry'!K49</f>
        <v>15921871.871023256</v>
      </c>
      <c r="M59" s="122">
        <f>'[3]For-data-entry'!L49</f>
        <v>21153005.43634773</v>
      </c>
      <c r="N59" s="141"/>
      <c r="O59" s="143" t="s">
        <v>361</v>
      </c>
      <c r="P59" s="123">
        <f>'[3]For-data-entry'!M49</f>
        <v>462886.71089807514</v>
      </c>
      <c r="Q59" s="123">
        <f>'[3]For-data-entry'!N49</f>
        <v>1047234.0101802561</v>
      </c>
      <c r="R59" s="123">
        <f>'[3]For-data-entry'!O49</f>
        <v>2333521.3540751934</v>
      </c>
      <c r="S59" s="123">
        <f>'[3]For-data-entry'!P49</f>
        <v>12204116.870224884</v>
      </c>
      <c r="T59" s="123">
        <f>'[3]For-data-entry'!Q49</f>
        <v>16047758.94537841</v>
      </c>
      <c r="U59" s="123">
        <f>'[3]For-data-entry'!R49</f>
        <v>53.459871557421266</v>
      </c>
      <c r="V59" s="123">
        <f>'[3]For-data-entry'!S49</f>
        <v>74.698410713057726</v>
      </c>
      <c r="W59" s="123">
        <f>'[3]For-data-entry'!T49</f>
        <v>78.746702818920227</v>
      </c>
      <c r="X59" s="123">
        <f>'[3]For-data-entry'!U49</f>
        <v>76.650013070608622</v>
      </c>
      <c r="Y59" s="123">
        <f>'[3]For-data-entry'!V49</f>
        <v>75.865148305607448</v>
      </c>
    </row>
    <row r="60" spans="1:25">
      <c r="A60" s="141" t="s">
        <v>362</v>
      </c>
      <c r="B60" s="143" t="s">
        <v>363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41" t="s">
        <v>362</v>
      </c>
      <c r="O60" s="143" t="s">
        <v>363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123"/>
    </row>
    <row r="61" spans="1:25">
      <c r="A61" s="141">
        <v>1</v>
      </c>
      <c r="B61" s="131" t="str">
        <f>'[3]For-data-entry'!B51</f>
        <v xml:space="preserve">Kavery Grameena Bank </v>
      </c>
      <c r="C61" s="122"/>
      <c r="D61" s="122">
        <f>'[3]For-data-entry'!C51</f>
        <v>367</v>
      </c>
      <c r="E61" s="122">
        <f>'[3]For-data-entry'!D51</f>
        <v>63</v>
      </c>
      <c r="F61" s="122">
        <f>'[3]For-data-entry'!E51</f>
        <v>44</v>
      </c>
      <c r="G61" s="122">
        <f>'[3]For-data-entry'!F51</f>
        <v>30</v>
      </c>
      <c r="H61" s="122">
        <f>'[3]For-data-entry'!G51</f>
        <v>504</v>
      </c>
      <c r="I61" s="122">
        <f>'[3]For-data-entry'!H51</f>
        <v>381564</v>
      </c>
      <c r="J61" s="122">
        <f>'[3]For-data-entry'!I51</f>
        <v>144471</v>
      </c>
      <c r="K61" s="122">
        <f>'[3]For-data-entry'!J51</f>
        <v>137435</v>
      </c>
      <c r="L61" s="122">
        <f>'[3]For-data-entry'!K51</f>
        <v>211124</v>
      </c>
      <c r="M61" s="122">
        <f>'[3]For-data-entry'!L51</f>
        <v>874594</v>
      </c>
      <c r="N61" s="141">
        <v>1</v>
      </c>
      <c r="O61" s="131" t="str">
        <f>B61</f>
        <v xml:space="preserve">Kavery Grameena Bank </v>
      </c>
      <c r="P61" s="123">
        <f>'[3]For-data-entry'!M51</f>
        <v>403557</v>
      </c>
      <c r="Q61" s="123">
        <f>'[3]For-data-entry'!N51</f>
        <v>104640</v>
      </c>
      <c r="R61" s="123">
        <f>'[3]For-data-entry'!O51</f>
        <v>43989</v>
      </c>
      <c r="S61" s="123">
        <f>'[3]For-data-entry'!P51</f>
        <v>44506</v>
      </c>
      <c r="T61" s="123">
        <f>'[3]For-data-entry'!Q51</f>
        <v>596692</v>
      </c>
      <c r="U61" s="123">
        <f>'[3]For-data-entry'!R51</f>
        <v>105.76390854483127</v>
      </c>
      <c r="V61" s="123">
        <f>'[3]For-data-entry'!S51</f>
        <v>72.429760990094891</v>
      </c>
      <c r="W61" s="123">
        <f>'[3]For-data-entry'!T51</f>
        <v>32.007130643576964</v>
      </c>
      <c r="X61" s="123">
        <f>'[3]For-data-entry'!U51</f>
        <v>21.080502453534418</v>
      </c>
      <c r="Y61" s="123">
        <f>'[3]For-data-entry'!V51</f>
        <v>68.225027841489876</v>
      </c>
    </row>
    <row r="62" spans="1:25">
      <c r="A62" s="142">
        <v>2</v>
      </c>
      <c r="B62" s="131" t="str">
        <f>'[3]For-data-entry'!B52</f>
        <v>Pragathi Krishna  Grameena Bank</v>
      </c>
      <c r="C62" s="122"/>
      <c r="D62" s="122">
        <f>'[3]For-data-entry'!C52</f>
        <v>490</v>
      </c>
      <c r="E62" s="122">
        <f>'[3]For-data-entry'!D52</f>
        <v>87</v>
      </c>
      <c r="F62" s="122">
        <f>'[3]For-data-entry'!E52</f>
        <v>73</v>
      </c>
      <c r="G62" s="122">
        <f>'[3]For-data-entry'!F52</f>
        <v>0</v>
      </c>
      <c r="H62" s="122">
        <f>'[3]For-data-entry'!G52</f>
        <v>650</v>
      </c>
      <c r="I62" s="122">
        <f>'[3]For-data-entry'!H52</f>
        <v>516030</v>
      </c>
      <c r="J62" s="122">
        <f>'[3]For-data-entry'!I52</f>
        <v>346191</v>
      </c>
      <c r="K62" s="122">
        <f>'[3]For-data-entry'!J52</f>
        <v>603756</v>
      </c>
      <c r="L62" s="122">
        <f>'[3]For-data-entry'!K52</f>
        <v>0</v>
      </c>
      <c r="M62" s="122">
        <f>'[3]For-data-entry'!L52</f>
        <v>1465977</v>
      </c>
      <c r="N62" s="142">
        <v>2</v>
      </c>
      <c r="O62" s="131" t="str">
        <f>B62</f>
        <v>Pragathi Krishna  Grameena Bank</v>
      </c>
      <c r="P62" s="123">
        <f>'[3]For-data-entry'!M52</f>
        <v>785140</v>
      </c>
      <c r="Q62" s="123">
        <f>'[3]For-data-entry'!N52</f>
        <v>292684</v>
      </c>
      <c r="R62" s="123">
        <f>'[3]For-data-entry'!O52</f>
        <v>241300</v>
      </c>
      <c r="S62" s="123">
        <f>'[3]For-data-entry'!P52</f>
        <v>0</v>
      </c>
      <c r="T62" s="123">
        <f>'[3]For-data-entry'!Q52</f>
        <v>1319124</v>
      </c>
      <c r="U62" s="123">
        <f>'[3]For-data-entry'!R52</f>
        <v>152.15006879444994</v>
      </c>
      <c r="V62" s="123">
        <f>'[3]For-data-entry'!S52</f>
        <v>84.544081157511314</v>
      </c>
      <c r="W62" s="123">
        <f>'[3]For-data-entry'!T52</f>
        <v>39.966476523628749</v>
      </c>
      <c r="X62" s="123"/>
      <c r="Y62" s="123">
        <f>'[3]For-data-entry'!V52</f>
        <v>89.982584992806849</v>
      </c>
    </row>
    <row r="63" spans="1:25">
      <c r="A63" s="142">
        <v>3</v>
      </c>
      <c r="B63" s="131" t="str">
        <f>'[3]For-data-entry'!B53</f>
        <v>Karnataka Vikas Grameena Bank</v>
      </c>
      <c r="C63" s="122"/>
      <c r="D63" s="122">
        <f>'[3]For-data-entry'!C53</f>
        <v>416</v>
      </c>
      <c r="E63" s="122">
        <f>'[3]For-data-entry'!D53</f>
        <v>140</v>
      </c>
      <c r="F63" s="122">
        <f>'[3]For-data-entry'!E53</f>
        <v>66</v>
      </c>
      <c r="G63" s="122">
        <f>'[3]For-data-entry'!F53</f>
        <v>0</v>
      </c>
      <c r="H63" s="122">
        <f>'[3]For-data-entry'!G53</f>
        <v>622</v>
      </c>
      <c r="I63" s="122">
        <f>'[3]For-data-entry'!H53</f>
        <v>445217</v>
      </c>
      <c r="J63" s="122">
        <f>'[3]For-data-entry'!I53</f>
        <v>318601</v>
      </c>
      <c r="K63" s="122">
        <f>'[3]For-data-entry'!J53</f>
        <v>413715</v>
      </c>
      <c r="L63" s="122">
        <f>'[3]For-data-entry'!K53</f>
        <v>0</v>
      </c>
      <c r="M63" s="122">
        <f>'[3]For-data-entry'!L53</f>
        <v>1177533</v>
      </c>
      <c r="N63" s="142">
        <v>3</v>
      </c>
      <c r="O63" s="131" t="str">
        <f>B63</f>
        <v>Karnataka Vikas Grameena Bank</v>
      </c>
      <c r="P63" s="123">
        <f>'[3]For-data-entry'!M53</f>
        <v>624552</v>
      </c>
      <c r="Q63" s="123">
        <f>'[3]For-data-entry'!N53</f>
        <v>267690</v>
      </c>
      <c r="R63" s="123">
        <f>'[3]For-data-entry'!O53</f>
        <v>115665</v>
      </c>
      <c r="S63" s="123">
        <f>'[3]For-data-entry'!P53</f>
        <v>0</v>
      </c>
      <c r="T63" s="123">
        <f>'[3]For-data-entry'!Q53</f>
        <v>1007907</v>
      </c>
      <c r="U63" s="123">
        <f>'[3]For-data-entry'!R53</f>
        <v>140.2803576682831</v>
      </c>
      <c r="V63" s="123">
        <f>'[3]For-data-entry'!S53</f>
        <v>84.020451913208063</v>
      </c>
      <c r="W63" s="123">
        <f>'[3]For-data-entry'!T53</f>
        <v>27.957652006816286</v>
      </c>
      <c r="X63" s="123"/>
      <c r="Y63" s="123">
        <f>'[3]For-data-entry'!V53</f>
        <v>85.594798617108822</v>
      </c>
    </row>
    <row r="64" spans="1:25">
      <c r="A64" s="141"/>
      <c r="B64" s="143" t="s">
        <v>364</v>
      </c>
      <c r="C64" s="122"/>
      <c r="D64" s="122">
        <f>'[3]For-data-entry'!C54</f>
        <v>1273</v>
      </c>
      <c r="E64" s="122">
        <f>'[3]For-data-entry'!D54</f>
        <v>290</v>
      </c>
      <c r="F64" s="122">
        <f>'[3]For-data-entry'!E54</f>
        <v>183</v>
      </c>
      <c r="G64" s="122">
        <f>'[3]For-data-entry'!F54</f>
        <v>30</v>
      </c>
      <c r="H64" s="122">
        <f>'[3]For-data-entry'!G54</f>
        <v>1776</v>
      </c>
      <c r="I64" s="122">
        <f>'[3]For-data-entry'!H54</f>
        <v>1342811</v>
      </c>
      <c r="J64" s="122">
        <f>'[3]For-data-entry'!I54</f>
        <v>809263</v>
      </c>
      <c r="K64" s="122">
        <f>'[3]For-data-entry'!J54</f>
        <v>1154906</v>
      </c>
      <c r="L64" s="122">
        <f>'[3]For-data-entry'!K54</f>
        <v>211124</v>
      </c>
      <c r="M64" s="122">
        <f>'[3]For-data-entry'!L54</f>
        <v>3518104</v>
      </c>
      <c r="N64" s="141"/>
      <c r="O64" s="143" t="s">
        <v>364</v>
      </c>
      <c r="P64" s="123">
        <f>'[3]For-data-entry'!M54</f>
        <v>1813249</v>
      </c>
      <c r="Q64" s="123">
        <f>'[3]For-data-entry'!N54</f>
        <v>665014</v>
      </c>
      <c r="R64" s="123">
        <f>'[3]For-data-entry'!O54</f>
        <v>400954</v>
      </c>
      <c r="S64" s="123">
        <f>'[3]For-data-entry'!P54</f>
        <v>44506</v>
      </c>
      <c r="T64" s="123">
        <f>'[3]For-data-entry'!Q54</f>
        <v>2923723</v>
      </c>
      <c r="U64" s="123">
        <f>'[3]For-data-entry'!R54</f>
        <v>135.03382084299281</v>
      </c>
      <c r="V64" s="123">
        <f>'[3]For-data-entry'!S54</f>
        <v>82.175263171552388</v>
      </c>
      <c r="W64" s="123">
        <f>'[3]For-data-entry'!T54</f>
        <v>34.717457524681663</v>
      </c>
      <c r="X64" s="123">
        <f>'[3]For-data-entry'!U54</f>
        <v>21.080502453534418</v>
      </c>
      <c r="Y64" s="123">
        <f>'[3]For-data-entry'!V54</f>
        <v>83.105075915891064</v>
      </c>
    </row>
    <row r="65" spans="1:25">
      <c r="A65" s="143" t="s">
        <v>365</v>
      </c>
      <c r="B65" s="131"/>
      <c r="C65" s="122"/>
      <c r="D65" s="122">
        <f>'[3]For-data-entry'!C58</f>
        <v>2301</v>
      </c>
      <c r="E65" s="122">
        <f>'[3]For-data-entry'!D58</f>
        <v>1980</v>
      </c>
      <c r="F65" s="122">
        <f>'[3]For-data-entry'!E58</f>
        <v>1742</v>
      </c>
      <c r="G65" s="122">
        <f>'[3]For-data-entry'!F58</f>
        <v>2080</v>
      </c>
      <c r="H65" s="122">
        <f>'[3]For-data-entry'!G58</f>
        <v>8103</v>
      </c>
      <c r="I65" s="122">
        <f>'[3]For-data-entry'!H58</f>
        <v>4824633.4340065923</v>
      </c>
      <c r="J65" s="122">
        <f>'[3]For-data-entry'!I58</f>
        <v>8050023.2937385598</v>
      </c>
      <c r="K65" s="122">
        <f>'[3]For-data-entry'!J58</f>
        <v>13508435.589499544</v>
      </c>
      <c r="L65" s="122">
        <f>'[3]For-data-entry'!K58</f>
        <v>42672005.967503615</v>
      </c>
      <c r="M65" s="122">
        <f>'[3]For-data-entry'!L58</f>
        <v>69055098.284748316</v>
      </c>
      <c r="N65" s="143" t="s">
        <v>365</v>
      </c>
      <c r="O65" s="131"/>
      <c r="P65" s="122">
        <f>'[3]For-data-entry'!M58</f>
        <v>4324868.8337191753</v>
      </c>
      <c r="Q65" s="122">
        <f>'[3]For-data-entry'!N58</f>
        <v>6151209.4867512565</v>
      </c>
      <c r="R65" s="122">
        <f>'[3]For-data-entry'!O58</f>
        <v>8382784.7093617935</v>
      </c>
      <c r="S65" s="122">
        <f>'[3]For-data-entry'!P58</f>
        <v>32277676.143491372</v>
      </c>
      <c r="T65" s="122">
        <f>'[3]For-data-entry'!Q58</f>
        <v>51136539.173323601</v>
      </c>
      <c r="U65" s="122">
        <f>'[3]For-data-entry'!R58</f>
        <v>89.641397483903972</v>
      </c>
      <c r="V65" s="122">
        <f>'[3]For-data-entry'!S58</f>
        <v>76.412319098949283</v>
      </c>
      <c r="W65" s="122">
        <f>'[3]For-data-entry'!T58</f>
        <v>62.055925379530606</v>
      </c>
      <c r="X65" s="122">
        <f>'[3]For-data-entry'!U58</f>
        <v>75.64133771464148</v>
      </c>
      <c r="Y65" s="122">
        <f>'[3]For-data-entry'!V58</f>
        <v>74.051794065171507</v>
      </c>
    </row>
    <row r="66" spans="1:25">
      <c r="A66" s="143" t="s">
        <v>366</v>
      </c>
      <c r="B66" s="143"/>
      <c r="C66" s="122"/>
      <c r="D66" s="122">
        <f>'[3]For-data-entry'!C56</f>
        <v>3574</v>
      </c>
      <c r="E66" s="122">
        <f>'[3]For-data-entry'!D56</f>
        <v>2270</v>
      </c>
      <c r="F66" s="122">
        <f>'[3]For-data-entry'!E56</f>
        <v>1925</v>
      </c>
      <c r="G66" s="122">
        <f>'[3]For-data-entry'!F56</f>
        <v>2110</v>
      </c>
      <c r="H66" s="122">
        <f>'[3]For-data-entry'!G56</f>
        <v>9879</v>
      </c>
      <c r="I66" s="122">
        <f>'[3]For-data-entry'!H56</f>
        <v>6167444.4340065923</v>
      </c>
      <c r="J66" s="122">
        <f>'[3]For-data-entry'!I56</f>
        <v>8859286.2937385589</v>
      </c>
      <c r="K66" s="122">
        <f>'[3]For-data-entry'!J56</f>
        <v>14663341.589499544</v>
      </c>
      <c r="L66" s="122">
        <f>'[3]For-data-entry'!K56</f>
        <v>42883129.967503615</v>
      </c>
      <c r="M66" s="122">
        <f>'[3]For-data-entry'!L56</f>
        <v>72573202.284748316</v>
      </c>
      <c r="N66" s="143" t="s">
        <v>366</v>
      </c>
      <c r="O66" s="143"/>
      <c r="P66" s="122">
        <f>'[3]For-data-entry'!M56</f>
        <v>6138117.8337191753</v>
      </c>
      <c r="Q66" s="122">
        <f>'[3]For-data-entry'!N56</f>
        <v>6816223.4867512565</v>
      </c>
      <c r="R66" s="122">
        <f>'[3]For-data-entry'!O56</f>
        <v>8783738.7093617935</v>
      </c>
      <c r="S66" s="122">
        <f>'[3]For-data-entry'!P56</f>
        <v>32322182.143491372</v>
      </c>
      <c r="T66" s="122">
        <f>'[3]For-data-entry'!Q56</f>
        <v>54060262.173323601</v>
      </c>
      <c r="U66" s="122">
        <f>'[3]For-data-entry'!R56</f>
        <v>99.524493481842924</v>
      </c>
      <c r="V66" s="122">
        <f>'[3]For-data-entry'!S56</f>
        <v>76.938742701753867</v>
      </c>
      <c r="W66" s="122">
        <f>'[3]For-data-entry'!T56</f>
        <v>59.902708095212418</v>
      </c>
      <c r="X66" s="122">
        <f>'[3]For-data-entry'!U56</f>
        <v>75.372721552705642</v>
      </c>
      <c r="Y66" s="122">
        <f>'[3]For-data-entry'!V56</f>
        <v>74.490666625420062</v>
      </c>
    </row>
    <row r="67" spans="1:25">
      <c r="A67" s="141" t="s">
        <v>367</v>
      </c>
      <c r="B67" s="143" t="s">
        <v>368</v>
      </c>
      <c r="C67" s="122"/>
      <c r="D67" s="122"/>
      <c r="E67" s="122"/>
      <c r="F67" s="122"/>
      <c r="G67" s="122"/>
      <c r="H67" s="132"/>
      <c r="I67" s="122"/>
      <c r="J67" s="122"/>
      <c r="K67" s="122"/>
      <c r="L67" s="122"/>
      <c r="M67" s="122"/>
      <c r="N67" s="141" t="s">
        <v>367</v>
      </c>
      <c r="O67" s="143" t="s">
        <v>368</v>
      </c>
      <c r="P67" s="122"/>
      <c r="Q67" s="122"/>
      <c r="R67" s="122"/>
      <c r="S67" s="122"/>
      <c r="T67" s="122"/>
      <c r="U67" s="122"/>
      <c r="V67" s="122"/>
      <c r="W67" s="122"/>
      <c r="X67" s="122"/>
      <c r="Y67" s="122"/>
    </row>
    <row r="68" spans="1:25">
      <c r="A68" s="142">
        <v>1</v>
      </c>
      <c r="B68" s="131" t="str">
        <f>'[3]For-data-entry'!B61</f>
        <v>KSCARD Bk.Ltd</v>
      </c>
      <c r="C68" s="122"/>
      <c r="D68" s="122">
        <f>'[3]For-data-entry'!C61</f>
        <v>177</v>
      </c>
      <c r="E68" s="122">
        <f>'[3]For-data-entry'!D61</f>
        <v>0</v>
      </c>
      <c r="F68" s="122">
        <f>'[3]For-data-entry'!E61</f>
        <v>24</v>
      </c>
      <c r="G68" s="122">
        <f>'[3]For-data-entry'!F61</f>
        <v>2</v>
      </c>
      <c r="H68" s="122">
        <f>'[3]For-data-entry'!G61</f>
        <v>203</v>
      </c>
      <c r="I68" s="122">
        <f>'[3]For-data-entry'!H61</f>
        <v>0</v>
      </c>
      <c r="J68" s="122">
        <f>'[3]For-data-entry'!I61</f>
        <v>0</v>
      </c>
      <c r="K68" s="122">
        <f>'[3]For-data-entry'!J61</f>
        <v>29362</v>
      </c>
      <c r="L68" s="122">
        <f>'[3]For-data-entry'!K61</f>
        <v>0</v>
      </c>
      <c r="M68" s="122">
        <f>'[3]For-data-entry'!L61</f>
        <v>29362</v>
      </c>
      <c r="N68" s="142">
        <v>1</v>
      </c>
      <c r="O68" s="131" t="str">
        <f>B68</f>
        <v>KSCARD Bk.Ltd</v>
      </c>
      <c r="P68" s="122">
        <f>'[3]For-data-entry'!M61</f>
        <v>0</v>
      </c>
      <c r="Q68" s="122">
        <f>'[3]For-data-entry'!N61</f>
        <v>183171</v>
      </c>
      <c r="R68" s="122">
        <f>'[3]For-data-entry'!O61</f>
        <v>503</v>
      </c>
      <c r="S68" s="122">
        <f>'[3]For-data-entry'!P61</f>
        <v>0</v>
      </c>
      <c r="T68" s="122">
        <f>'[3]For-data-entry'!Q61</f>
        <v>183674</v>
      </c>
      <c r="U68" s="122"/>
      <c r="V68" s="122"/>
      <c r="W68" s="122">
        <f>'[3]For-data-entry'!T61</f>
        <v>1.713098562768204</v>
      </c>
      <c r="X68" s="122"/>
      <c r="Y68" s="122">
        <f>'[3]For-data-entry'!V61</f>
        <v>625.55003065186293</v>
      </c>
    </row>
    <row r="69" spans="1:25" ht="18.75">
      <c r="A69" s="147">
        <v>2</v>
      </c>
      <c r="B69" s="131" t="str">
        <f>'[3]For-data-entry'!B62</f>
        <v xml:space="preserve">K.S.Coop Apex Bank ltd </v>
      </c>
      <c r="C69" s="122"/>
      <c r="D69" s="122">
        <f>'[3]For-data-entry'!C62</f>
        <v>321</v>
      </c>
      <c r="E69" s="122">
        <f>'[3]For-data-entry'!D62</f>
        <v>170</v>
      </c>
      <c r="F69" s="122">
        <f>'[3]For-data-entry'!E62</f>
        <v>219</v>
      </c>
      <c r="G69" s="122">
        <f>'[3]For-data-entry'!F62</f>
        <v>48</v>
      </c>
      <c r="H69" s="122">
        <f>'[3]For-data-entry'!G62</f>
        <v>758</v>
      </c>
      <c r="I69" s="122">
        <f>'[3]For-data-entry'!H62</f>
        <v>887173.5</v>
      </c>
      <c r="J69" s="122">
        <f>'[3]For-data-entry'!I62</f>
        <v>603550.4</v>
      </c>
      <c r="K69" s="122">
        <f>'[3]For-data-entry'!J62</f>
        <v>310605.09999999998</v>
      </c>
      <c r="L69" s="122">
        <f>'[3]For-data-entry'!K62</f>
        <v>690595</v>
      </c>
      <c r="M69" s="122">
        <f>'[3]For-data-entry'!L62</f>
        <v>2491924</v>
      </c>
      <c r="N69" s="147">
        <v>2</v>
      </c>
      <c r="O69" s="131" t="str">
        <f>B69</f>
        <v xml:space="preserve">K.S.Coop Apex Bank ltd </v>
      </c>
      <c r="P69" s="122">
        <f>'[3]For-data-entry'!M62</f>
        <v>1245114.1399999999</v>
      </c>
      <c r="Q69" s="122">
        <f>'[3]For-data-entry'!N62</f>
        <v>860820.06</v>
      </c>
      <c r="R69" s="122">
        <f>'[3]For-data-entry'!O62</f>
        <v>20006.8</v>
      </c>
      <c r="S69" s="122">
        <f>'[3]For-data-entry'!P62</f>
        <v>1137534</v>
      </c>
      <c r="T69" s="122">
        <f>'[3]For-data-entry'!Q62</f>
        <v>3263475</v>
      </c>
      <c r="U69" s="122">
        <f>'[3]For-data-entry'!R62</f>
        <v>140.34618256744594</v>
      </c>
      <c r="V69" s="122">
        <f>'[3]For-data-entry'!S62</f>
        <v>142.6260441547218</v>
      </c>
      <c r="W69" s="122">
        <f>'[3]For-data-entry'!T62</f>
        <v>6.4412335792297037</v>
      </c>
      <c r="X69" s="122">
        <f>'[3]For-data-entry'!U62</f>
        <v>164.71796059919345</v>
      </c>
      <c r="Y69" s="122">
        <f>'[3]For-data-entry'!V62</f>
        <v>130.962059838101</v>
      </c>
    </row>
    <row r="70" spans="1:25">
      <c r="A70" s="142">
        <v>3</v>
      </c>
      <c r="B70" s="131" t="str">
        <f>'[3]For-data-entry'!B63</f>
        <v>Indl.Co.Op.Bank ltd.</v>
      </c>
      <c r="C70" s="122"/>
      <c r="D70" s="122">
        <f>'[3]For-data-entry'!C63</f>
        <v>0</v>
      </c>
      <c r="E70" s="122">
        <f>'[3]For-data-entry'!D63</f>
        <v>4</v>
      </c>
      <c r="F70" s="122">
        <f>'[3]For-data-entry'!E63</f>
        <v>21</v>
      </c>
      <c r="G70" s="122">
        <f>'[3]For-data-entry'!F63</f>
        <v>13</v>
      </c>
      <c r="H70" s="122">
        <f>'[3]For-data-entry'!G63</f>
        <v>38</v>
      </c>
      <c r="I70" s="122">
        <f>'[3]For-data-entry'!H63</f>
        <v>0</v>
      </c>
      <c r="J70" s="122">
        <f>'[3]For-data-entry'!I63</f>
        <v>1989</v>
      </c>
      <c r="K70" s="122">
        <f>'[3]For-data-entry'!J63</f>
        <v>17047</v>
      </c>
      <c r="L70" s="122">
        <f>'[3]For-data-entry'!K63</f>
        <v>13189</v>
      </c>
      <c r="M70" s="122">
        <f>'[3]For-data-entry'!L63</f>
        <v>32225</v>
      </c>
      <c r="N70" s="138">
        <v>3</v>
      </c>
      <c r="O70" s="131" t="str">
        <f>B70</f>
        <v>Indl.Co.Op.Bank ltd.</v>
      </c>
      <c r="P70" s="122">
        <f>'[3]For-data-entry'!M63</f>
        <v>0</v>
      </c>
      <c r="Q70" s="122">
        <f>'[3]For-data-entry'!N63</f>
        <v>392</v>
      </c>
      <c r="R70" s="122">
        <f>'[3]For-data-entry'!O63</f>
        <v>7522</v>
      </c>
      <c r="S70" s="122">
        <f>'[3]For-data-entry'!P63</f>
        <v>9144</v>
      </c>
      <c r="T70" s="122">
        <f>'[3]For-data-entry'!Q63</f>
        <v>17058</v>
      </c>
      <c r="U70" s="122"/>
      <c r="V70" s="122"/>
      <c r="W70" s="122"/>
      <c r="X70" s="122">
        <f>'[3]For-data-entry'!U63</f>
        <v>69.33050269163698</v>
      </c>
      <c r="Y70" s="122">
        <f>'[3]For-data-entry'!V63</f>
        <v>52.934057408844062</v>
      </c>
    </row>
    <row r="71" spans="1:25">
      <c r="A71" s="141"/>
      <c r="B71" s="143" t="s">
        <v>369</v>
      </c>
      <c r="C71" s="122"/>
      <c r="D71" s="122">
        <f>'[3]For-data-entry'!C64</f>
        <v>498</v>
      </c>
      <c r="E71" s="122">
        <f>'[3]For-data-entry'!D64</f>
        <v>174</v>
      </c>
      <c r="F71" s="122">
        <f>'[3]For-data-entry'!E64</f>
        <v>264</v>
      </c>
      <c r="G71" s="122">
        <f>'[3]For-data-entry'!F64</f>
        <v>63</v>
      </c>
      <c r="H71" s="122">
        <f>'[3]For-data-entry'!G64</f>
        <v>999</v>
      </c>
      <c r="I71" s="122">
        <f>'[3]For-data-entry'!H64</f>
        <v>887173.5</v>
      </c>
      <c r="J71" s="122">
        <f>'[3]For-data-entry'!I64</f>
        <v>605539.4</v>
      </c>
      <c r="K71" s="122">
        <f>'[3]For-data-entry'!J64</f>
        <v>357014.1</v>
      </c>
      <c r="L71" s="122">
        <f>'[3]For-data-entry'!K64</f>
        <v>703784</v>
      </c>
      <c r="M71" s="122">
        <f>'[3]For-data-entry'!L64</f>
        <v>2553511</v>
      </c>
      <c r="N71" s="141"/>
      <c r="O71" s="143" t="s">
        <v>369</v>
      </c>
      <c r="P71" s="122">
        <f>'[3]For-data-entry'!M64</f>
        <v>1245114.1399999999</v>
      </c>
      <c r="Q71" s="122">
        <f>'[3]For-data-entry'!N64</f>
        <v>1044383.06</v>
      </c>
      <c r="R71" s="122">
        <f>'[3]For-data-entry'!O64</f>
        <v>28031.8</v>
      </c>
      <c r="S71" s="122">
        <f>'[3]For-data-entry'!P64</f>
        <v>1146678</v>
      </c>
      <c r="T71" s="122">
        <f>'[3]For-data-entry'!Q64</f>
        <v>3464207</v>
      </c>
      <c r="U71" s="122">
        <f>'[3]For-data-entry'!R64</f>
        <v>140.34618256744594</v>
      </c>
      <c r="V71" s="122">
        <f>'[3]For-data-entry'!S64</f>
        <v>172.47152868995806</v>
      </c>
      <c r="W71" s="122">
        <f>'[3]For-data-entry'!T64</f>
        <v>7.8517347073967114</v>
      </c>
      <c r="X71" s="122">
        <f>'[3]For-data-entry'!U64</f>
        <v>162.93038773259977</v>
      </c>
      <c r="Y71" s="122">
        <f>'[3]For-data-entry'!V64</f>
        <v>135.66446355625646</v>
      </c>
    </row>
    <row r="72" spans="1:25">
      <c r="A72" s="142" t="s">
        <v>370</v>
      </c>
      <c r="B72" s="131" t="str">
        <f>'[3]For-data-entry'!B65</f>
        <v>KSFC</v>
      </c>
      <c r="C72" s="122"/>
      <c r="D72" s="122">
        <f>'[3]For-data-entry'!C65</f>
        <v>0</v>
      </c>
      <c r="E72" s="122">
        <f>'[3]For-data-entry'!D65</f>
        <v>0</v>
      </c>
      <c r="F72" s="122">
        <f>'[3]For-data-entry'!E65</f>
        <v>29</v>
      </c>
      <c r="G72" s="122">
        <f>'[3]For-data-entry'!F65</f>
        <v>3</v>
      </c>
      <c r="H72" s="122">
        <f>'[3]For-data-entry'!G65</f>
        <v>32</v>
      </c>
      <c r="I72" s="122">
        <f>'[3]For-data-entry'!H65</f>
        <v>0</v>
      </c>
      <c r="J72" s="122">
        <f>'[3]For-data-entry'!I65</f>
        <v>0</v>
      </c>
      <c r="K72" s="122">
        <f>'[3]For-data-entry'!J65</f>
        <v>0</v>
      </c>
      <c r="L72" s="122">
        <f>'[3]For-data-entry'!K65</f>
        <v>0</v>
      </c>
      <c r="M72" s="122">
        <f>'[3]For-data-entry'!L65</f>
        <v>0</v>
      </c>
      <c r="N72" s="142" t="s">
        <v>370</v>
      </c>
      <c r="O72" s="131" t="str">
        <f>B72</f>
        <v>KSFC</v>
      </c>
      <c r="P72" s="122">
        <f>'[3]For-data-entry'!M65</f>
        <v>0</v>
      </c>
      <c r="Q72" s="122">
        <f>'[3]For-data-entry'!N65</f>
        <v>0</v>
      </c>
      <c r="R72" s="122">
        <f>'[3]For-data-entry'!O65</f>
        <v>149496.46</v>
      </c>
      <c r="S72" s="122">
        <f>'[3]For-data-entry'!P65</f>
        <v>23834.34</v>
      </c>
      <c r="T72" s="122">
        <f>'[3]For-data-entry'!Q65</f>
        <v>173330.8</v>
      </c>
      <c r="U72" s="122"/>
      <c r="V72" s="122"/>
      <c r="W72" s="122"/>
      <c r="X72" s="122"/>
      <c r="Y72" s="122"/>
    </row>
    <row r="73" spans="1:25">
      <c r="A73" s="142"/>
      <c r="B73" s="148" t="s">
        <v>371</v>
      </c>
      <c r="C73" s="122"/>
      <c r="D73" s="122">
        <f>'[3]For-data-entry'!C66</f>
        <v>0</v>
      </c>
      <c r="E73" s="122">
        <f>'[3]For-data-entry'!D66</f>
        <v>0</v>
      </c>
      <c r="F73" s="122">
        <f>'[3]For-data-entry'!E66</f>
        <v>29</v>
      </c>
      <c r="G73" s="122">
        <f>'[3]For-data-entry'!F66</f>
        <v>3</v>
      </c>
      <c r="H73" s="122">
        <f>'[3]For-data-entry'!G66</f>
        <v>32</v>
      </c>
      <c r="I73" s="122">
        <f>'[3]For-data-entry'!H66</f>
        <v>0</v>
      </c>
      <c r="J73" s="122">
        <f>'[3]For-data-entry'!I66</f>
        <v>0</v>
      </c>
      <c r="K73" s="122">
        <f>'[3]For-data-entry'!J66</f>
        <v>0</v>
      </c>
      <c r="L73" s="122">
        <f>'[3]For-data-entry'!K66</f>
        <v>0</v>
      </c>
      <c r="M73" s="122">
        <f>'[3]For-data-entry'!L66</f>
        <v>0</v>
      </c>
      <c r="N73" s="142"/>
      <c r="O73" s="148" t="s">
        <v>371</v>
      </c>
      <c r="P73" s="122">
        <f>'[3]For-data-entry'!M66</f>
        <v>0</v>
      </c>
      <c r="Q73" s="122">
        <f>'[3]For-data-entry'!N66</f>
        <v>0</v>
      </c>
      <c r="R73" s="122">
        <f>'[3]For-data-entry'!O66</f>
        <v>149496.46</v>
      </c>
      <c r="S73" s="122">
        <f>'[3]For-data-entry'!P66</f>
        <v>23834.34</v>
      </c>
      <c r="T73" s="122">
        <f>'[3]For-data-entry'!Q66</f>
        <v>173330.8</v>
      </c>
      <c r="U73" s="122"/>
      <c r="V73" s="122"/>
      <c r="W73" s="122"/>
      <c r="X73" s="122"/>
      <c r="Y73" s="122"/>
    </row>
    <row r="74" spans="1:25">
      <c r="A74" s="142"/>
      <c r="B74" s="148" t="s">
        <v>297</v>
      </c>
      <c r="C74" s="122"/>
      <c r="D74" s="122">
        <f>'[3]For-data-entry'!C67</f>
        <v>4072</v>
      </c>
      <c r="E74" s="122">
        <f>'[3]For-data-entry'!D67</f>
        <v>2444</v>
      </c>
      <c r="F74" s="122">
        <f>'[3]For-data-entry'!E67</f>
        <v>2218</v>
      </c>
      <c r="G74" s="122">
        <f>'[3]For-data-entry'!F67</f>
        <v>2176</v>
      </c>
      <c r="H74" s="122">
        <f>'[3]For-data-entry'!G67</f>
        <v>10910</v>
      </c>
      <c r="I74" s="122">
        <f>'[3]For-data-entry'!H67</f>
        <v>7054617.9340065923</v>
      </c>
      <c r="J74" s="122">
        <f>'[3]For-data-entry'!I67</f>
        <v>9464825.6937385593</v>
      </c>
      <c r="K74" s="122">
        <f>'[3]For-data-entry'!J67</f>
        <v>15020355.689499544</v>
      </c>
      <c r="L74" s="122">
        <f>'[3]For-data-entry'!K67</f>
        <v>43586913.967503615</v>
      </c>
      <c r="M74" s="122">
        <f>'[3]For-data-entry'!L67</f>
        <v>75126713.284748316</v>
      </c>
      <c r="N74" s="142"/>
      <c r="O74" s="148" t="s">
        <v>297</v>
      </c>
      <c r="P74" s="122">
        <f>'[3]For-data-entry'!M67</f>
        <v>7383231.973719175</v>
      </c>
      <c r="Q74" s="122">
        <f>'[3]For-data-entry'!N67</f>
        <v>7860606.546751257</v>
      </c>
      <c r="R74" s="122">
        <f>'[3]For-data-entry'!O67</f>
        <v>8961266.9693617951</v>
      </c>
      <c r="S74" s="122">
        <f>'[3]For-data-entry'!P67</f>
        <v>33492694.483491372</v>
      </c>
      <c r="T74" s="122">
        <f>'[3]For-data-entry'!Q67</f>
        <v>57697799.973323599</v>
      </c>
      <c r="U74" s="122">
        <f>'[3]For-data-entry'!R67</f>
        <v>104.65814084882624</v>
      </c>
      <c r="V74" s="122">
        <f>'[3]For-data-entry'!S67</f>
        <v>83.050726987517891</v>
      </c>
      <c r="W74" s="122">
        <f>'[3]For-data-entry'!T67</f>
        <v>59.660817324229228</v>
      </c>
      <c r="X74" s="122">
        <f>'[3]For-data-entry'!U67</f>
        <v>76.841169596136069</v>
      </c>
      <c r="Y74" s="122">
        <f>'[3]For-data-entry'!V67</f>
        <v>76.800644472006979</v>
      </c>
    </row>
    <row r="75" spans="1:25">
      <c r="A75" s="131"/>
      <c r="B75" s="13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31"/>
      <c r="O75" s="131"/>
      <c r="P75" s="122"/>
      <c r="Q75" s="122"/>
      <c r="R75" s="122"/>
      <c r="S75" s="122"/>
      <c r="T75" s="122"/>
      <c r="U75" s="122"/>
      <c r="V75" s="122"/>
      <c r="W75" s="122"/>
      <c r="X75" s="122"/>
      <c r="Y75" s="122"/>
    </row>
  </sheetData>
  <mergeCells count="33">
    <mergeCell ref="U40:Y40"/>
    <mergeCell ref="A38:M38"/>
    <mergeCell ref="N38:X38"/>
    <mergeCell ref="B39:B40"/>
    <mergeCell ref="D39:H39"/>
    <mergeCell ref="I39:M39"/>
    <mergeCell ref="O39:O40"/>
    <mergeCell ref="P39:T39"/>
    <mergeCell ref="U39:Y39"/>
    <mergeCell ref="I40:M40"/>
    <mergeCell ref="P40:T40"/>
    <mergeCell ref="A37:M37"/>
    <mergeCell ref="N37:X37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3:O13"/>
    <mergeCell ref="A16:B16"/>
    <mergeCell ref="N16:O16"/>
    <mergeCell ref="A36:M36"/>
    <mergeCell ref="N36:X36"/>
    <mergeCell ref="A1:M1"/>
    <mergeCell ref="N1:Y1"/>
    <mergeCell ref="A2:M2"/>
    <mergeCell ref="N2:Y2"/>
    <mergeCell ref="A3:M3"/>
    <mergeCell ref="N3:Y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71"/>
  <sheetViews>
    <sheetView view="pageBreakPreview" zoomScale="60" workbookViewId="0">
      <pane ySplit="4" topLeftCell="A44" activePane="bottomLeft" state="frozen"/>
      <selection pane="bottomLeft" activeCell="E74" sqref="E74"/>
    </sheetView>
  </sheetViews>
  <sheetFormatPr defaultRowHeight="26.25"/>
  <cols>
    <col min="1" max="1" width="11.42578125" style="149" customWidth="1"/>
    <col min="2" max="2" width="51.42578125" style="149" customWidth="1"/>
    <col min="3" max="3" width="20.85546875" style="149" customWidth="1"/>
    <col min="4" max="4" width="18.5703125" style="149" customWidth="1"/>
    <col min="5" max="5" width="17.85546875" style="149" customWidth="1"/>
    <col min="6" max="8" width="21" style="149" customWidth="1"/>
    <col min="9" max="9" width="16.5703125" style="149" customWidth="1"/>
    <col min="10" max="10" width="19.7109375" style="149" customWidth="1"/>
    <col min="11" max="11" width="16" style="149" customWidth="1"/>
    <col min="12" max="16" width="17.140625" style="149" customWidth="1"/>
    <col min="17" max="17" width="15.42578125" style="149" customWidth="1"/>
    <col min="18" max="18" width="14.7109375" style="149" customWidth="1"/>
    <col min="19" max="19" width="22.5703125" style="149" customWidth="1"/>
    <col min="20" max="20" width="24.140625" style="149" customWidth="1"/>
    <col min="21" max="21" width="23.28515625" style="149" customWidth="1"/>
    <col min="22" max="22" width="29.5703125" style="149" customWidth="1"/>
    <col min="23" max="23" width="11.42578125" style="149" customWidth="1"/>
    <col min="24" max="16384" width="9.140625" style="149"/>
  </cols>
  <sheetData>
    <row r="1" spans="1:22">
      <c r="A1" s="532" t="s">
        <v>331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2">
      <c r="A2" s="532" t="s">
        <v>372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</row>
    <row r="3" spans="1:22">
      <c r="A3" s="532" t="s">
        <v>373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</row>
    <row r="4" spans="1:22">
      <c r="A4" s="150" t="s">
        <v>335</v>
      </c>
      <c r="B4" s="533" t="s">
        <v>336</v>
      </c>
      <c r="C4" s="534" t="s">
        <v>374</v>
      </c>
      <c r="D4" s="534"/>
      <c r="E4" s="535" t="s">
        <v>375</v>
      </c>
      <c r="F4" s="534"/>
      <c r="G4" s="536" t="s">
        <v>376</v>
      </c>
      <c r="H4" s="537"/>
      <c r="I4" s="534" t="s">
        <v>377</v>
      </c>
      <c r="J4" s="534"/>
      <c r="K4" s="534" t="s">
        <v>378</v>
      </c>
      <c r="L4" s="534"/>
      <c r="M4" s="536" t="s">
        <v>379</v>
      </c>
      <c r="N4" s="537"/>
      <c r="O4" s="536" t="s">
        <v>380</v>
      </c>
      <c r="P4" s="537"/>
      <c r="Q4" s="534" t="s">
        <v>381</v>
      </c>
      <c r="R4" s="534"/>
      <c r="S4" s="534" t="s">
        <v>62</v>
      </c>
      <c r="T4" s="534"/>
      <c r="U4" s="538" t="s">
        <v>382</v>
      </c>
      <c r="V4" s="539"/>
    </row>
    <row r="5" spans="1:22">
      <c r="A5" s="150" t="s">
        <v>341</v>
      </c>
      <c r="B5" s="533"/>
      <c r="C5" s="151" t="s">
        <v>383</v>
      </c>
      <c r="D5" s="151" t="s">
        <v>384</v>
      </c>
      <c r="E5" s="151" t="s">
        <v>383</v>
      </c>
      <c r="F5" s="151" t="s">
        <v>384</v>
      </c>
      <c r="G5" s="151" t="s">
        <v>383</v>
      </c>
      <c r="H5" s="151" t="s">
        <v>384</v>
      </c>
      <c r="I5" s="151" t="s">
        <v>383</v>
      </c>
      <c r="J5" s="151" t="s">
        <v>384</v>
      </c>
      <c r="K5" s="151" t="s">
        <v>383</v>
      </c>
      <c r="L5" s="152" t="s">
        <v>384</v>
      </c>
      <c r="M5" s="151" t="s">
        <v>383</v>
      </c>
      <c r="N5" s="152" t="s">
        <v>384</v>
      </c>
      <c r="O5" s="151" t="s">
        <v>383</v>
      </c>
      <c r="P5" s="152" t="s">
        <v>384</v>
      </c>
      <c r="Q5" s="151" t="s">
        <v>383</v>
      </c>
      <c r="R5" s="151" t="s">
        <v>384</v>
      </c>
      <c r="S5" s="151" t="s">
        <v>383</v>
      </c>
      <c r="T5" s="151" t="s">
        <v>384</v>
      </c>
      <c r="U5" s="151" t="s">
        <v>383</v>
      </c>
      <c r="V5" s="151" t="s">
        <v>384</v>
      </c>
    </row>
    <row r="6" spans="1:22">
      <c r="A6" s="150" t="s">
        <v>349</v>
      </c>
      <c r="B6" s="153" t="s">
        <v>350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  <c r="V6" s="155"/>
    </row>
    <row r="7" spans="1:22">
      <c r="A7" s="156">
        <v>1</v>
      </c>
      <c r="B7" s="157" t="s">
        <v>20</v>
      </c>
      <c r="C7" s="158">
        <v>1006248</v>
      </c>
      <c r="D7" s="158">
        <v>1721994</v>
      </c>
      <c r="E7" s="158">
        <v>188854</v>
      </c>
      <c r="F7" s="158">
        <v>1604949</v>
      </c>
      <c r="G7" s="158">
        <v>0</v>
      </c>
      <c r="H7" s="158">
        <v>0</v>
      </c>
      <c r="I7" s="158">
        <v>47242</v>
      </c>
      <c r="J7" s="158">
        <v>124254</v>
      </c>
      <c r="K7" s="158">
        <v>35022</v>
      </c>
      <c r="L7" s="158">
        <v>223703</v>
      </c>
      <c r="M7" s="158">
        <v>1</v>
      </c>
      <c r="N7" s="158">
        <v>0</v>
      </c>
      <c r="O7" s="158">
        <v>0</v>
      </c>
      <c r="P7" s="158">
        <v>0</v>
      </c>
      <c r="Q7" s="158">
        <v>15103</v>
      </c>
      <c r="R7" s="158">
        <v>21845</v>
      </c>
      <c r="S7" s="158">
        <v>1292470</v>
      </c>
      <c r="T7" s="158">
        <v>3696745</v>
      </c>
      <c r="U7" s="159">
        <v>723175</v>
      </c>
      <c r="V7" s="159">
        <v>955848</v>
      </c>
    </row>
    <row r="8" spans="1:22">
      <c r="A8" s="156">
        <v>2</v>
      </c>
      <c r="B8" s="157" t="s">
        <v>25</v>
      </c>
      <c r="C8" s="158">
        <v>294913</v>
      </c>
      <c r="D8" s="158">
        <v>788274</v>
      </c>
      <c r="E8" s="158">
        <v>83455</v>
      </c>
      <c r="F8" s="158">
        <v>427411</v>
      </c>
      <c r="G8" s="158">
        <v>58</v>
      </c>
      <c r="H8" s="158">
        <v>12406</v>
      </c>
      <c r="I8" s="158">
        <v>14529</v>
      </c>
      <c r="J8" s="158">
        <v>34840</v>
      </c>
      <c r="K8" s="158">
        <v>20536</v>
      </c>
      <c r="L8" s="158">
        <v>146082</v>
      </c>
      <c r="M8" s="158">
        <v>2</v>
      </c>
      <c r="N8" s="158">
        <v>10000</v>
      </c>
      <c r="O8" s="158">
        <v>14</v>
      </c>
      <c r="P8" s="158">
        <v>3944</v>
      </c>
      <c r="Q8" s="158">
        <v>12479</v>
      </c>
      <c r="R8" s="158">
        <v>84871</v>
      </c>
      <c r="S8" s="158">
        <v>425986</v>
      </c>
      <c r="T8" s="158">
        <v>1507828</v>
      </c>
      <c r="U8" s="159">
        <v>114681</v>
      </c>
      <c r="V8" s="159">
        <v>272586</v>
      </c>
    </row>
    <row r="9" spans="1:22">
      <c r="A9" s="156">
        <v>3</v>
      </c>
      <c r="B9" s="157" t="s">
        <v>48</v>
      </c>
      <c r="C9" s="158">
        <v>374106</v>
      </c>
      <c r="D9" s="158">
        <v>1136613</v>
      </c>
      <c r="E9" s="158">
        <v>158178</v>
      </c>
      <c r="F9" s="158">
        <v>615149</v>
      </c>
      <c r="G9" s="158">
        <v>23</v>
      </c>
      <c r="H9" s="158">
        <v>149</v>
      </c>
      <c r="I9" s="158">
        <v>34979</v>
      </c>
      <c r="J9" s="158">
        <v>73079</v>
      </c>
      <c r="K9" s="158">
        <v>36573</v>
      </c>
      <c r="L9" s="158">
        <v>200486</v>
      </c>
      <c r="M9" s="158">
        <v>12</v>
      </c>
      <c r="N9" s="158">
        <v>139</v>
      </c>
      <c r="O9" s="158">
        <v>1345</v>
      </c>
      <c r="P9" s="158">
        <v>2649</v>
      </c>
      <c r="Q9" s="158">
        <v>10765</v>
      </c>
      <c r="R9" s="158">
        <v>56907</v>
      </c>
      <c r="S9" s="158">
        <v>615981</v>
      </c>
      <c r="T9" s="158">
        <v>2085171</v>
      </c>
      <c r="U9" s="159">
        <v>651258</v>
      </c>
      <c r="V9" s="159">
        <v>1844207</v>
      </c>
    </row>
    <row r="10" spans="1:22">
      <c r="A10" s="156">
        <v>4</v>
      </c>
      <c r="B10" s="157" t="s">
        <v>47</v>
      </c>
      <c r="C10" s="158">
        <v>894056</v>
      </c>
      <c r="D10" s="158">
        <v>1437123.06</v>
      </c>
      <c r="E10" s="158">
        <v>140431</v>
      </c>
      <c r="F10" s="158">
        <v>1349529.13</v>
      </c>
      <c r="G10" s="158">
        <v>1331</v>
      </c>
      <c r="H10" s="158">
        <v>192500</v>
      </c>
      <c r="I10" s="158">
        <v>43208</v>
      </c>
      <c r="J10" s="158">
        <v>154428.17000000001</v>
      </c>
      <c r="K10" s="158">
        <v>296427</v>
      </c>
      <c r="L10" s="158">
        <v>2807416.75</v>
      </c>
      <c r="M10" s="158">
        <v>99</v>
      </c>
      <c r="N10" s="158">
        <v>949.46</v>
      </c>
      <c r="O10" s="158">
        <v>58</v>
      </c>
      <c r="P10" s="158">
        <v>30144.41</v>
      </c>
      <c r="Q10" s="158">
        <v>2803</v>
      </c>
      <c r="R10" s="158">
        <v>47783.46</v>
      </c>
      <c r="S10" s="158">
        <v>1378413</v>
      </c>
      <c r="T10" s="158">
        <v>6019874.4400000004</v>
      </c>
      <c r="U10" s="159">
        <v>226445</v>
      </c>
      <c r="V10" s="159">
        <v>894109.9</v>
      </c>
    </row>
    <row r="11" spans="1:22">
      <c r="A11" s="156">
        <v>5</v>
      </c>
      <c r="B11" s="157" t="s">
        <v>53</v>
      </c>
      <c r="C11" s="158">
        <v>372635</v>
      </c>
      <c r="D11" s="158">
        <v>650704.87173230003</v>
      </c>
      <c r="E11" s="158">
        <v>101178</v>
      </c>
      <c r="F11" s="158">
        <v>380173.92012053297</v>
      </c>
      <c r="G11" s="158">
        <v>0</v>
      </c>
      <c r="H11" s="158">
        <v>0</v>
      </c>
      <c r="I11" s="158">
        <v>24052</v>
      </c>
      <c r="J11" s="158">
        <v>54410.211664000002</v>
      </c>
      <c r="K11" s="158">
        <v>26264</v>
      </c>
      <c r="L11" s="158">
        <v>181354.66310000001</v>
      </c>
      <c r="M11" s="158">
        <v>130</v>
      </c>
      <c r="N11" s="158">
        <v>646.52298800000005</v>
      </c>
      <c r="O11" s="158">
        <v>416</v>
      </c>
      <c r="P11" s="158">
        <v>8059.8776239999997</v>
      </c>
      <c r="Q11" s="158">
        <v>7340</v>
      </c>
      <c r="R11" s="158">
        <v>9887.156782</v>
      </c>
      <c r="S11" s="158">
        <v>532015</v>
      </c>
      <c r="T11" s="158">
        <v>1285237.22401083</v>
      </c>
      <c r="U11" s="159">
        <v>417141</v>
      </c>
      <c r="V11" s="159">
        <v>459131.46837900003</v>
      </c>
    </row>
    <row r="12" spans="1:22">
      <c r="A12" s="156"/>
      <c r="B12" s="157" t="s">
        <v>354</v>
      </c>
      <c r="C12" s="158">
        <f t="shared" ref="C12:V12" si="0">SUM(C7:C11)</f>
        <v>2941958</v>
      </c>
      <c r="D12" s="158">
        <f t="shared" si="0"/>
        <v>5734708.9317323007</v>
      </c>
      <c r="E12" s="158">
        <f t="shared" si="0"/>
        <v>672096</v>
      </c>
      <c r="F12" s="158">
        <f t="shared" si="0"/>
        <v>4377212.0501205325</v>
      </c>
      <c r="G12" s="158">
        <f t="shared" si="0"/>
        <v>1412</v>
      </c>
      <c r="H12" s="158">
        <f t="shared" si="0"/>
        <v>205055</v>
      </c>
      <c r="I12" s="158">
        <f t="shared" si="0"/>
        <v>164010</v>
      </c>
      <c r="J12" s="158">
        <f t="shared" si="0"/>
        <v>441011.38166400004</v>
      </c>
      <c r="K12" s="158">
        <f t="shared" si="0"/>
        <v>414822</v>
      </c>
      <c r="L12" s="158">
        <f t="shared" si="0"/>
        <v>3559042.4131</v>
      </c>
      <c r="M12" s="158">
        <f t="shared" si="0"/>
        <v>244</v>
      </c>
      <c r="N12" s="158">
        <f t="shared" si="0"/>
        <v>11734.982988</v>
      </c>
      <c r="O12" s="158">
        <f t="shared" si="0"/>
        <v>1833</v>
      </c>
      <c r="P12" s="158">
        <f t="shared" si="0"/>
        <v>44797.287624000004</v>
      </c>
      <c r="Q12" s="158">
        <f t="shared" si="0"/>
        <v>48490</v>
      </c>
      <c r="R12" s="158">
        <f t="shared" si="0"/>
        <v>221293.616782</v>
      </c>
      <c r="S12" s="158">
        <f t="shared" si="0"/>
        <v>4244865</v>
      </c>
      <c r="T12" s="158">
        <f t="shared" si="0"/>
        <v>14594855.664010832</v>
      </c>
      <c r="U12" s="158">
        <f t="shared" si="0"/>
        <v>2132700</v>
      </c>
      <c r="V12" s="158">
        <f t="shared" si="0"/>
        <v>4425882.3683789996</v>
      </c>
    </row>
    <row r="13" spans="1:22">
      <c r="A13" s="540" t="s">
        <v>355</v>
      </c>
      <c r="B13" s="541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9"/>
      <c r="V13" s="159"/>
    </row>
    <row r="14" spans="1:22">
      <c r="A14" s="156">
        <v>1</v>
      </c>
      <c r="B14" s="160" t="s">
        <v>12</v>
      </c>
      <c r="C14" s="158">
        <v>4094</v>
      </c>
      <c r="D14" s="158">
        <v>6508</v>
      </c>
      <c r="E14" s="158">
        <v>9191</v>
      </c>
      <c r="F14" s="158">
        <v>40718</v>
      </c>
      <c r="G14" s="158">
        <v>28</v>
      </c>
      <c r="H14" s="158">
        <v>277</v>
      </c>
      <c r="I14" s="158">
        <v>1110</v>
      </c>
      <c r="J14" s="158">
        <v>2055</v>
      </c>
      <c r="K14" s="158">
        <v>4980</v>
      </c>
      <c r="L14" s="158">
        <v>24657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19403</v>
      </c>
      <c r="T14" s="158">
        <v>74215</v>
      </c>
      <c r="U14" s="159">
        <v>0</v>
      </c>
      <c r="V14" s="159">
        <v>0</v>
      </c>
    </row>
    <row r="15" spans="1:22">
      <c r="A15" s="156">
        <v>2</v>
      </c>
      <c r="B15" s="160" t="s">
        <v>166</v>
      </c>
      <c r="C15" s="158">
        <v>11175</v>
      </c>
      <c r="D15" s="158">
        <v>35707.620000000003</v>
      </c>
      <c r="E15" s="158">
        <v>7428</v>
      </c>
      <c r="F15" s="158">
        <v>106663.65</v>
      </c>
      <c r="G15" s="158">
        <v>63</v>
      </c>
      <c r="H15" s="158">
        <v>3376</v>
      </c>
      <c r="I15" s="158">
        <v>639</v>
      </c>
      <c r="J15" s="158">
        <v>4305.9799999999996</v>
      </c>
      <c r="K15" s="158">
        <v>2039</v>
      </c>
      <c r="L15" s="158">
        <v>67471.649999999994</v>
      </c>
      <c r="M15" s="158">
        <v>0</v>
      </c>
      <c r="N15" s="158">
        <v>0</v>
      </c>
      <c r="O15" s="158">
        <v>1</v>
      </c>
      <c r="P15" s="158">
        <v>4.43</v>
      </c>
      <c r="Q15" s="158">
        <v>31465</v>
      </c>
      <c r="R15" s="158">
        <v>47239.57</v>
      </c>
      <c r="S15" s="158">
        <v>52810</v>
      </c>
      <c r="T15" s="158">
        <v>264768.90000000002</v>
      </c>
      <c r="U15" s="159">
        <v>13536</v>
      </c>
      <c r="V15" s="159">
        <v>18166</v>
      </c>
    </row>
    <row r="16" spans="1:22">
      <c r="A16" s="156">
        <v>3</v>
      </c>
      <c r="B16" s="160" t="s">
        <v>17</v>
      </c>
      <c r="C16" s="158">
        <v>36021</v>
      </c>
      <c r="D16" s="158">
        <v>62106</v>
      </c>
      <c r="E16" s="158">
        <v>5611</v>
      </c>
      <c r="F16" s="158">
        <v>64834</v>
      </c>
      <c r="G16" s="158">
        <v>0</v>
      </c>
      <c r="H16" s="158">
        <v>0</v>
      </c>
      <c r="I16" s="158">
        <v>1520</v>
      </c>
      <c r="J16" s="158">
        <v>3179</v>
      </c>
      <c r="K16" s="158">
        <v>4583</v>
      </c>
      <c r="L16" s="158">
        <v>33387</v>
      </c>
      <c r="M16" s="158">
        <v>0</v>
      </c>
      <c r="N16" s="158">
        <v>0</v>
      </c>
      <c r="O16" s="158">
        <v>4</v>
      </c>
      <c r="P16" s="158">
        <v>3</v>
      </c>
      <c r="Q16" s="158">
        <v>3160</v>
      </c>
      <c r="R16" s="158">
        <v>30742</v>
      </c>
      <c r="S16" s="158">
        <v>50899</v>
      </c>
      <c r="T16" s="158">
        <v>194251</v>
      </c>
      <c r="U16" s="159">
        <v>36450</v>
      </c>
      <c r="V16" s="159">
        <v>54615</v>
      </c>
    </row>
    <row r="17" spans="1:22">
      <c r="A17" s="156">
        <v>4</v>
      </c>
      <c r="B17" s="160" t="s">
        <v>18</v>
      </c>
      <c r="C17" s="158">
        <v>68910</v>
      </c>
      <c r="D17" s="158">
        <v>268618.46000000002</v>
      </c>
      <c r="E17" s="158">
        <v>18333</v>
      </c>
      <c r="F17" s="158">
        <v>135586.73000000001</v>
      </c>
      <c r="G17" s="158">
        <v>15</v>
      </c>
      <c r="H17" s="158">
        <v>3150.36</v>
      </c>
      <c r="I17" s="158">
        <v>3438</v>
      </c>
      <c r="J17" s="158">
        <v>10022.4</v>
      </c>
      <c r="K17" s="158">
        <v>5186</v>
      </c>
      <c r="L17" s="158">
        <v>37884.29</v>
      </c>
      <c r="M17" s="158">
        <v>0</v>
      </c>
      <c r="N17" s="158">
        <v>0</v>
      </c>
      <c r="O17" s="158">
        <v>25</v>
      </c>
      <c r="P17" s="158">
        <v>27.6</v>
      </c>
      <c r="Q17" s="158">
        <v>1426</v>
      </c>
      <c r="R17" s="158">
        <v>284.47000000000003</v>
      </c>
      <c r="S17" s="158">
        <v>97333</v>
      </c>
      <c r="T17" s="158">
        <v>455574.31</v>
      </c>
      <c r="U17" s="159">
        <v>59453</v>
      </c>
      <c r="V17" s="159">
        <v>168916</v>
      </c>
    </row>
    <row r="18" spans="1:22">
      <c r="A18" s="156">
        <v>5</v>
      </c>
      <c r="B18" s="160" t="s">
        <v>78</v>
      </c>
      <c r="C18" s="158">
        <v>11066</v>
      </c>
      <c r="D18" s="158">
        <v>30446</v>
      </c>
      <c r="E18" s="158">
        <v>6127</v>
      </c>
      <c r="F18" s="158">
        <v>109458</v>
      </c>
      <c r="G18" s="158">
        <v>10</v>
      </c>
      <c r="H18" s="158">
        <v>5665</v>
      </c>
      <c r="I18" s="158">
        <v>836</v>
      </c>
      <c r="J18" s="158">
        <v>1955</v>
      </c>
      <c r="K18" s="158">
        <v>2569</v>
      </c>
      <c r="L18" s="158">
        <v>17702</v>
      </c>
      <c r="M18" s="158">
        <v>0</v>
      </c>
      <c r="N18" s="158">
        <v>0</v>
      </c>
      <c r="O18" s="158">
        <v>0</v>
      </c>
      <c r="P18" s="158">
        <v>0</v>
      </c>
      <c r="Q18" s="158">
        <v>1914</v>
      </c>
      <c r="R18" s="158">
        <v>211</v>
      </c>
      <c r="S18" s="158">
        <v>22522</v>
      </c>
      <c r="T18" s="158">
        <v>165437</v>
      </c>
      <c r="U18" s="159">
        <v>11551</v>
      </c>
      <c r="V18" s="159">
        <v>49461</v>
      </c>
    </row>
    <row r="19" spans="1:22">
      <c r="A19" s="156">
        <v>6</v>
      </c>
      <c r="B19" s="160" t="s">
        <v>23</v>
      </c>
      <c r="C19" s="158">
        <v>34320</v>
      </c>
      <c r="D19" s="158">
        <v>59580</v>
      </c>
      <c r="E19" s="158">
        <v>10794</v>
      </c>
      <c r="F19" s="158">
        <v>61362</v>
      </c>
      <c r="G19" s="158">
        <v>0</v>
      </c>
      <c r="H19" s="158">
        <v>0</v>
      </c>
      <c r="I19" s="158">
        <v>3048</v>
      </c>
      <c r="J19" s="158">
        <v>9201</v>
      </c>
      <c r="K19" s="158">
        <v>4424</v>
      </c>
      <c r="L19" s="158">
        <v>38929</v>
      </c>
      <c r="M19" s="158">
        <v>2</v>
      </c>
      <c r="N19" s="158">
        <v>200</v>
      </c>
      <c r="O19" s="158">
        <v>0</v>
      </c>
      <c r="P19" s="158">
        <v>0</v>
      </c>
      <c r="Q19" s="158">
        <v>0</v>
      </c>
      <c r="R19" s="158">
        <v>0</v>
      </c>
      <c r="S19" s="158">
        <v>52588</v>
      </c>
      <c r="T19" s="158">
        <v>169272</v>
      </c>
      <c r="U19" s="159">
        <v>23862</v>
      </c>
      <c r="V19" s="159">
        <v>48352</v>
      </c>
    </row>
    <row r="20" spans="1:22">
      <c r="A20" s="156">
        <v>7</v>
      </c>
      <c r="B20" s="160" t="s">
        <v>27</v>
      </c>
      <c r="C20" s="158">
        <v>4217</v>
      </c>
      <c r="D20" s="158">
        <v>19527</v>
      </c>
      <c r="E20" s="158">
        <v>4087</v>
      </c>
      <c r="F20" s="158">
        <v>19780</v>
      </c>
      <c r="G20" s="158">
        <v>0</v>
      </c>
      <c r="H20" s="158">
        <v>0</v>
      </c>
      <c r="I20" s="158">
        <v>501</v>
      </c>
      <c r="J20" s="158">
        <v>1219</v>
      </c>
      <c r="K20" s="158">
        <v>1299</v>
      </c>
      <c r="L20" s="158">
        <v>9834</v>
      </c>
      <c r="M20" s="158">
        <v>0</v>
      </c>
      <c r="N20" s="158">
        <v>0</v>
      </c>
      <c r="O20" s="158">
        <v>0</v>
      </c>
      <c r="P20" s="158">
        <v>0</v>
      </c>
      <c r="Q20" s="158">
        <v>121</v>
      </c>
      <c r="R20" s="158">
        <v>10900</v>
      </c>
      <c r="S20" s="158">
        <v>10225</v>
      </c>
      <c r="T20" s="158">
        <v>61260</v>
      </c>
      <c r="U20" s="159">
        <v>3119</v>
      </c>
      <c r="V20" s="159">
        <v>7985</v>
      </c>
    </row>
    <row r="21" spans="1:22">
      <c r="A21" s="156">
        <v>8</v>
      </c>
      <c r="B21" s="160" t="s">
        <v>167</v>
      </c>
      <c r="C21" s="158">
        <v>28131</v>
      </c>
      <c r="D21" s="158">
        <v>69466.19</v>
      </c>
      <c r="E21" s="158">
        <v>10234</v>
      </c>
      <c r="F21" s="158">
        <v>74384</v>
      </c>
      <c r="G21" s="158">
        <v>52</v>
      </c>
      <c r="H21" s="158">
        <v>3314</v>
      </c>
      <c r="I21" s="158">
        <v>1557</v>
      </c>
      <c r="J21" s="158">
        <v>4819.9399999999996</v>
      </c>
      <c r="K21" s="158">
        <v>4561</v>
      </c>
      <c r="L21" s="158">
        <v>35087.07</v>
      </c>
      <c r="M21" s="158">
        <v>10</v>
      </c>
      <c r="N21" s="158">
        <v>1109.8</v>
      </c>
      <c r="O21" s="158">
        <v>12</v>
      </c>
      <c r="P21" s="158">
        <v>4.72</v>
      </c>
      <c r="Q21" s="158">
        <v>60</v>
      </c>
      <c r="R21" s="158">
        <v>22.28</v>
      </c>
      <c r="S21" s="158">
        <v>44617</v>
      </c>
      <c r="T21" s="158">
        <v>188208</v>
      </c>
      <c r="U21" s="159">
        <v>16492</v>
      </c>
      <c r="V21" s="159">
        <v>54917</v>
      </c>
    </row>
    <row r="22" spans="1:22">
      <c r="A22" s="156">
        <v>9</v>
      </c>
      <c r="B22" s="160" t="s">
        <v>35</v>
      </c>
      <c r="C22" s="158">
        <v>65085</v>
      </c>
      <c r="D22" s="158">
        <v>101900</v>
      </c>
      <c r="E22" s="158">
        <v>32896</v>
      </c>
      <c r="F22" s="158">
        <v>182201</v>
      </c>
      <c r="G22" s="158">
        <v>0</v>
      </c>
      <c r="H22" s="158">
        <v>0</v>
      </c>
      <c r="I22" s="158">
        <v>3152</v>
      </c>
      <c r="J22" s="158">
        <v>5412</v>
      </c>
      <c r="K22" s="158">
        <v>5357</v>
      </c>
      <c r="L22" s="158">
        <v>56728</v>
      </c>
      <c r="M22" s="158">
        <v>0</v>
      </c>
      <c r="N22" s="158">
        <v>0</v>
      </c>
      <c r="O22" s="158">
        <v>50</v>
      </c>
      <c r="P22" s="158">
        <v>17</v>
      </c>
      <c r="Q22" s="158">
        <v>1851</v>
      </c>
      <c r="R22" s="158">
        <v>3867</v>
      </c>
      <c r="S22" s="158">
        <v>108391</v>
      </c>
      <c r="T22" s="158">
        <v>350125</v>
      </c>
      <c r="U22" s="159">
        <v>56214</v>
      </c>
      <c r="V22" s="159">
        <v>25147</v>
      </c>
    </row>
    <row r="23" spans="1:22" ht="52.5">
      <c r="A23" s="156">
        <v>10</v>
      </c>
      <c r="B23" s="160" t="s">
        <v>42</v>
      </c>
      <c r="C23" s="158">
        <v>4717</v>
      </c>
      <c r="D23" s="158">
        <v>22088.314580800001</v>
      </c>
      <c r="E23" s="158">
        <v>3973</v>
      </c>
      <c r="F23" s="158">
        <v>29216.220452500002</v>
      </c>
      <c r="G23" s="158">
        <v>0</v>
      </c>
      <c r="H23" s="158">
        <v>0</v>
      </c>
      <c r="I23" s="158">
        <v>1049</v>
      </c>
      <c r="J23" s="158">
        <v>3204.3649845999998</v>
      </c>
      <c r="K23" s="158">
        <v>2100</v>
      </c>
      <c r="L23" s="158">
        <v>17096.9060699</v>
      </c>
      <c r="M23" s="158">
        <v>0</v>
      </c>
      <c r="N23" s="158">
        <v>0</v>
      </c>
      <c r="O23" s="158">
        <v>0</v>
      </c>
      <c r="P23" s="158">
        <v>0</v>
      </c>
      <c r="Q23" s="158">
        <v>778</v>
      </c>
      <c r="R23" s="158">
        <v>175.0639122</v>
      </c>
      <c r="S23" s="158">
        <v>12617</v>
      </c>
      <c r="T23" s="158">
        <v>71780.87</v>
      </c>
      <c r="U23" s="159">
        <v>5918</v>
      </c>
      <c r="V23" s="159">
        <v>17822.356269200001</v>
      </c>
    </row>
    <row r="24" spans="1:22">
      <c r="A24" s="156">
        <v>11</v>
      </c>
      <c r="B24" s="160" t="s">
        <v>44</v>
      </c>
      <c r="C24" s="158">
        <v>24923</v>
      </c>
      <c r="D24" s="158">
        <v>40625.515899999999</v>
      </c>
      <c r="E24" s="158">
        <v>9325</v>
      </c>
      <c r="F24" s="158">
        <v>76502.743100000007</v>
      </c>
      <c r="G24" s="158">
        <v>7</v>
      </c>
      <c r="H24" s="158">
        <v>278.77999999999997</v>
      </c>
      <c r="I24" s="158">
        <v>2258</v>
      </c>
      <c r="J24" s="158">
        <v>7290.56</v>
      </c>
      <c r="K24" s="158">
        <v>3468</v>
      </c>
      <c r="L24" s="158">
        <v>22641.6541</v>
      </c>
      <c r="M24" s="158">
        <v>0</v>
      </c>
      <c r="N24" s="158">
        <v>0</v>
      </c>
      <c r="O24" s="158">
        <v>1</v>
      </c>
      <c r="P24" s="158">
        <v>0.05</v>
      </c>
      <c r="Q24" s="158">
        <v>424</v>
      </c>
      <c r="R24" s="158">
        <v>178.3295</v>
      </c>
      <c r="S24" s="158">
        <v>40406</v>
      </c>
      <c r="T24" s="158">
        <v>147517.63260000001</v>
      </c>
      <c r="U24" s="159">
        <v>21730</v>
      </c>
      <c r="V24" s="159">
        <v>26658.046900000001</v>
      </c>
    </row>
    <row r="25" spans="1:22">
      <c r="A25" s="156">
        <v>12</v>
      </c>
      <c r="B25" s="160" t="s">
        <v>168</v>
      </c>
      <c r="C25" s="158">
        <v>113</v>
      </c>
      <c r="D25" s="158">
        <v>357</v>
      </c>
      <c r="E25" s="158">
        <v>525</v>
      </c>
      <c r="F25" s="158">
        <v>8741</v>
      </c>
      <c r="G25" s="158">
        <v>6</v>
      </c>
      <c r="H25" s="158">
        <v>1240</v>
      </c>
      <c r="I25" s="158">
        <v>135</v>
      </c>
      <c r="J25" s="158">
        <v>582</v>
      </c>
      <c r="K25" s="158">
        <v>714</v>
      </c>
      <c r="L25" s="158">
        <v>6794</v>
      </c>
      <c r="M25" s="158">
        <v>0</v>
      </c>
      <c r="N25" s="158">
        <v>0</v>
      </c>
      <c r="O25" s="158">
        <v>0</v>
      </c>
      <c r="P25" s="158">
        <v>0</v>
      </c>
      <c r="Q25" s="158">
        <v>324</v>
      </c>
      <c r="R25" s="158">
        <v>6802</v>
      </c>
      <c r="S25" s="158">
        <v>1817</v>
      </c>
      <c r="T25" s="158">
        <v>24516</v>
      </c>
      <c r="U25" s="159">
        <v>161</v>
      </c>
      <c r="V25" s="159">
        <v>325</v>
      </c>
    </row>
    <row r="26" spans="1:22">
      <c r="A26" s="156">
        <v>13</v>
      </c>
      <c r="B26" s="161" t="s">
        <v>50</v>
      </c>
      <c r="C26" s="158">
        <v>7759</v>
      </c>
      <c r="D26" s="158">
        <v>23423</v>
      </c>
      <c r="E26" s="158">
        <v>2656</v>
      </c>
      <c r="F26" s="158">
        <v>58251</v>
      </c>
      <c r="G26" s="158">
        <v>1</v>
      </c>
      <c r="H26" s="158">
        <v>34</v>
      </c>
      <c r="I26" s="158">
        <v>649</v>
      </c>
      <c r="J26" s="158">
        <v>1980</v>
      </c>
      <c r="K26" s="158">
        <v>2424</v>
      </c>
      <c r="L26" s="158">
        <v>24683</v>
      </c>
      <c r="M26" s="158">
        <v>0</v>
      </c>
      <c r="N26" s="158">
        <v>0</v>
      </c>
      <c r="O26" s="158">
        <v>0</v>
      </c>
      <c r="P26" s="158">
        <v>0</v>
      </c>
      <c r="Q26" s="158">
        <v>1379</v>
      </c>
      <c r="R26" s="158">
        <v>14512</v>
      </c>
      <c r="S26" s="158">
        <v>14868</v>
      </c>
      <c r="T26" s="158">
        <v>122883</v>
      </c>
      <c r="U26" s="159">
        <v>3036</v>
      </c>
      <c r="V26" s="159">
        <v>11457</v>
      </c>
    </row>
    <row r="27" spans="1:22">
      <c r="A27" s="156">
        <v>14</v>
      </c>
      <c r="B27" s="161" t="s">
        <v>169</v>
      </c>
      <c r="C27" s="158">
        <v>242028</v>
      </c>
      <c r="D27" s="158">
        <v>238998.79</v>
      </c>
      <c r="E27" s="158">
        <v>25261</v>
      </c>
      <c r="F27" s="158">
        <v>162337.97</v>
      </c>
      <c r="G27" s="158">
        <v>0</v>
      </c>
      <c r="H27" s="158">
        <v>0</v>
      </c>
      <c r="I27" s="158">
        <v>4983</v>
      </c>
      <c r="J27" s="158">
        <v>13198.4</v>
      </c>
      <c r="K27" s="158">
        <v>11318</v>
      </c>
      <c r="L27" s="158">
        <v>83747.100000000006</v>
      </c>
      <c r="M27" s="158">
        <v>187</v>
      </c>
      <c r="N27" s="158">
        <v>1605</v>
      </c>
      <c r="O27" s="158">
        <v>23</v>
      </c>
      <c r="P27" s="158">
        <v>372</v>
      </c>
      <c r="Q27" s="158">
        <v>240</v>
      </c>
      <c r="R27" s="158">
        <v>476.65</v>
      </c>
      <c r="S27" s="158">
        <v>284040</v>
      </c>
      <c r="T27" s="158">
        <v>500735.91</v>
      </c>
      <c r="U27" s="159">
        <v>212240</v>
      </c>
      <c r="V27" s="159">
        <v>425120.74</v>
      </c>
    </row>
    <row r="28" spans="1:22">
      <c r="A28" s="156">
        <v>15</v>
      </c>
      <c r="B28" s="160" t="s">
        <v>52</v>
      </c>
      <c r="C28" s="158">
        <v>2009</v>
      </c>
      <c r="D28" s="158">
        <v>3501</v>
      </c>
      <c r="E28" s="158">
        <v>1473</v>
      </c>
      <c r="F28" s="158">
        <v>7927</v>
      </c>
      <c r="G28" s="158">
        <v>0</v>
      </c>
      <c r="H28" s="158">
        <v>0</v>
      </c>
      <c r="I28" s="158">
        <v>112</v>
      </c>
      <c r="J28" s="158">
        <v>353</v>
      </c>
      <c r="K28" s="158">
        <v>1294</v>
      </c>
      <c r="L28" s="158">
        <v>12420</v>
      </c>
      <c r="M28" s="158">
        <v>0</v>
      </c>
      <c r="N28" s="158">
        <v>0</v>
      </c>
      <c r="O28" s="158">
        <v>0</v>
      </c>
      <c r="P28" s="158">
        <v>0</v>
      </c>
      <c r="Q28" s="158">
        <v>206</v>
      </c>
      <c r="R28" s="158">
        <v>290</v>
      </c>
      <c r="S28" s="158">
        <v>5094</v>
      </c>
      <c r="T28" s="158">
        <v>24491</v>
      </c>
      <c r="U28" s="159">
        <v>811</v>
      </c>
      <c r="V28" s="159">
        <v>4324</v>
      </c>
    </row>
    <row r="29" spans="1:22">
      <c r="A29" s="156">
        <v>16</v>
      </c>
      <c r="B29" s="161" t="s">
        <v>170</v>
      </c>
      <c r="C29" s="158">
        <v>94860</v>
      </c>
      <c r="D29" s="158">
        <v>253091.07142580001</v>
      </c>
      <c r="E29" s="158">
        <v>16494</v>
      </c>
      <c r="F29" s="158">
        <v>113460.75267079999</v>
      </c>
      <c r="G29" s="158">
        <v>17</v>
      </c>
      <c r="H29" s="158">
        <v>12318.70937</v>
      </c>
      <c r="I29" s="158">
        <v>2057</v>
      </c>
      <c r="J29" s="158">
        <v>7340.6240871999998</v>
      </c>
      <c r="K29" s="158">
        <v>14087</v>
      </c>
      <c r="L29" s="158">
        <v>137322.96854100001</v>
      </c>
      <c r="M29" s="158">
        <v>36</v>
      </c>
      <c r="N29" s="158">
        <v>255.52998020000001</v>
      </c>
      <c r="O29" s="158">
        <v>0</v>
      </c>
      <c r="P29" s="158">
        <v>0</v>
      </c>
      <c r="Q29" s="158">
        <v>34</v>
      </c>
      <c r="R29" s="158">
        <v>0.85200070000000006</v>
      </c>
      <c r="S29" s="158">
        <v>127585</v>
      </c>
      <c r="T29" s="158">
        <v>523790.50807570003</v>
      </c>
      <c r="U29" s="159">
        <v>95696</v>
      </c>
      <c r="V29" s="159">
        <v>226802</v>
      </c>
    </row>
    <row r="30" spans="1:22">
      <c r="A30" s="156"/>
      <c r="B30" s="162" t="s">
        <v>356</v>
      </c>
      <c r="C30" s="158">
        <f t="shared" ref="C30:V30" si="1">SUM(C14:C29)</f>
        <v>639428</v>
      </c>
      <c r="D30" s="158">
        <f t="shared" si="1"/>
        <v>1235943.9619066</v>
      </c>
      <c r="E30" s="158">
        <f t="shared" si="1"/>
        <v>164408</v>
      </c>
      <c r="F30" s="158">
        <f t="shared" si="1"/>
        <v>1251424.0662233001</v>
      </c>
      <c r="G30" s="158">
        <f t="shared" si="1"/>
        <v>199</v>
      </c>
      <c r="H30" s="158">
        <f t="shared" si="1"/>
        <v>29653.84937</v>
      </c>
      <c r="I30" s="158">
        <f t="shared" si="1"/>
        <v>27044</v>
      </c>
      <c r="J30" s="158">
        <f t="shared" si="1"/>
        <v>76118.269071799994</v>
      </c>
      <c r="K30" s="158">
        <f t="shared" si="1"/>
        <v>70403</v>
      </c>
      <c r="L30" s="158">
        <f t="shared" si="1"/>
        <v>626385.63871090009</v>
      </c>
      <c r="M30" s="158">
        <f t="shared" si="1"/>
        <v>235</v>
      </c>
      <c r="N30" s="158">
        <f t="shared" si="1"/>
        <v>3170.3299802000001</v>
      </c>
      <c r="O30" s="158">
        <f t="shared" si="1"/>
        <v>116</v>
      </c>
      <c r="P30" s="158">
        <f t="shared" si="1"/>
        <v>428.8</v>
      </c>
      <c r="Q30" s="158">
        <f t="shared" si="1"/>
        <v>43382</v>
      </c>
      <c r="R30" s="158">
        <f t="shared" si="1"/>
        <v>115701.21541290001</v>
      </c>
      <c r="S30" s="158">
        <f t="shared" si="1"/>
        <v>945215</v>
      </c>
      <c r="T30" s="158">
        <f t="shared" si="1"/>
        <v>3338826.1306757005</v>
      </c>
      <c r="U30" s="158">
        <f t="shared" si="1"/>
        <v>560269</v>
      </c>
      <c r="V30" s="158">
        <f t="shared" si="1"/>
        <v>1140068.1431692</v>
      </c>
    </row>
    <row r="31" spans="1:22">
      <c r="A31" s="550" t="s">
        <v>357</v>
      </c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163"/>
      <c r="V31" s="163"/>
    </row>
    <row r="32" spans="1:22">
      <c r="A32" s="545" t="s">
        <v>372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163"/>
      <c r="V32" s="163"/>
    </row>
    <row r="33" spans="1:22">
      <c r="A33" s="545" t="s">
        <v>373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163"/>
      <c r="V33" s="163"/>
    </row>
    <row r="34" spans="1:2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3"/>
      <c r="V34" s="163"/>
    </row>
    <row r="35" spans="1:22">
      <c r="A35" s="165" t="s">
        <v>335</v>
      </c>
      <c r="B35" s="546" t="s">
        <v>336</v>
      </c>
      <c r="C35" s="542" t="s">
        <v>374</v>
      </c>
      <c r="D35" s="542"/>
      <c r="E35" s="547" t="s">
        <v>375</v>
      </c>
      <c r="F35" s="542"/>
      <c r="G35" s="548" t="s">
        <v>376</v>
      </c>
      <c r="H35" s="549"/>
      <c r="I35" s="542" t="s">
        <v>377</v>
      </c>
      <c r="J35" s="542"/>
      <c r="K35" s="542" t="s">
        <v>378</v>
      </c>
      <c r="L35" s="542"/>
      <c r="M35" s="548" t="s">
        <v>379</v>
      </c>
      <c r="N35" s="549"/>
      <c r="O35" s="548" t="s">
        <v>380</v>
      </c>
      <c r="P35" s="549"/>
      <c r="Q35" s="542" t="s">
        <v>381</v>
      </c>
      <c r="R35" s="542"/>
      <c r="S35" s="542" t="s">
        <v>62</v>
      </c>
      <c r="T35" s="542"/>
      <c r="U35" s="543" t="s">
        <v>382</v>
      </c>
      <c r="V35" s="544"/>
    </row>
    <row r="36" spans="1:22">
      <c r="A36" s="165" t="s">
        <v>341</v>
      </c>
      <c r="B36" s="546"/>
      <c r="C36" s="152" t="s">
        <v>383</v>
      </c>
      <c r="D36" s="152" t="s">
        <v>384</v>
      </c>
      <c r="E36" s="152" t="s">
        <v>383</v>
      </c>
      <c r="F36" s="152" t="s">
        <v>384</v>
      </c>
      <c r="G36" s="152" t="s">
        <v>383</v>
      </c>
      <c r="H36" s="152" t="s">
        <v>384</v>
      </c>
      <c r="I36" s="152" t="s">
        <v>383</v>
      </c>
      <c r="J36" s="152" t="s">
        <v>384</v>
      </c>
      <c r="K36" s="152" t="s">
        <v>383</v>
      </c>
      <c r="L36" s="152" t="s">
        <v>384</v>
      </c>
      <c r="M36" s="152" t="s">
        <v>383</v>
      </c>
      <c r="N36" s="152" t="s">
        <v>384</v>
      </c>
      <c r="O36" s="152" t="s">
        <v>383</v>
      </c>
      <c r="P36" s="152" t="s">
        <v>384</v>
      </c>
      <c r="Q36" s="152" t="s">
        <v>383</v>
      </c>
      <c r="R36" s="152" t="s">
        <v>384</v>
      </c>
      <c r="S36" s="152" t="s">
        <v>383</v>
      </c>
      <c r="T36" s="152" t="s">
        <v>384</v>
      </c>
      <c r="U36" s="152" t="s">
        <v>383</v>
      </c>
      <c r="V36" s="152" t="s">
        <v>384</v>
      </c>
    </row>
    <row r="37" spans="1:22">
      <c r="A37" s="165" t="s">
        <v>385</v>
      </c>
      <c r="B37" s="162" t="s">
        <v>360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59"/>
      <c r="V37" s="159"/>
    </row>
    <row r="38" spans="1:22">
      <c r="A38" s="166">
        <v>1</v>
      </c>
      <c r="B38" s="160" t="s">
        <v>38</v>
      </c>
      <c r="C38" s="158">
        <v>195160</v>
      </c>
      <c r="D38" s="158">
        <v>325622.98669470003</v>
      </c>
      <c r="E38" s="158">
        <v>33877</v>
      </c>
      <c r="F38" s="158">
        <v>331174.0996821</v>
      </c>
      <c r="G38" s="158">
        <v>0</v>
      </c>
      <c r="H38" s="158">
        <v>0</v>
      </c>
      <c r="I38" s="158">
        <v>4867</v>
      </c>
      <c r="J38" s="158">
        <v>12027.201841300001</v>
      </c>
      <c r="K38" s="158">
        <v>15148</v>
      </c>
      <c r="L38" s="158">
        <v>108939.0751948</v>
      </c>
      <c r="M38" s="158">
        <v>11</v>
      </c>
      <c r="N38" s="158">
        <v>544.00066000000004</v>
      </c>
      <c r="O38" s="158">
        <v>105</v>
      </c>
      <c r="P38" s="158">
        <v>6286.441785</v>
      </c>
      <c r="Q38" s="158">
        <v>5152</v>
      </c>
      <c r="R38" s="158">
        <v>6392.9317483000004</v>
      </c>
      <c r="S38" s="158">
        <v>254320</v>
      </c>
      <c r="T38" s="158">
        <v>790986.73760620004</v>
      </c>
      <c r="U38" s="159">
        <v>166045</v>
      </c>
      <c r="V38" s="159">
        <v>174564.8417131</v>
      </c>
    </row>
    <row r="39" spans="1:22">
      <c r="A39" s="166">
        <v>2</v>
      </c>
      <c r="B39" s="160" t="s">
        <v>101</v>
      </c>
      <c r="C39" s="158">
        <v>17744</v>
      </c>
      <c r="D39" s="158">
        <v>81055.817091583594</v>
      </c>
      <c r="E39" s="158">
        <v>10368</v>
      </c>
      <c r="F39" s="158">
        <v>228828.10467231399</v>
      </c>
      <c r="G39" s="158">
        <v>0</v>
      </c>
      <c r="H39" s="158">
        <v>0</v>
      </c>
      <c r="I39" s="158">
        <v>348</v>
      </c>
      <c r="J39" s="158">
        <v>596.39387999999894</v>
      </c>
      <c r="K39" s="158">
        <v>4360</v>
      </c>
      <c r="L39" s="158">
        <v>12692.553818</v>
      </c>
      <c r="M39" s="158">
        <v>0</v>
      </c>
      <c r="N39" s="158">
        <v>0</v>
      </c>
      <c r="O39" s="158">
        <v>2</v>
      </c>
      <c r="P39" s="158">
        <v>1887.2195455000001</v>
      </c>
      <c r="Q39" s="158">
        <v>1112</v>
      </c>
      <c r="R39" s="158">
        <v>5520.0402141000004</v>
      </c>
      <c r="S39" s="158">
        <v>33934</v>
      </c>
      <c r="T39" s="158">
        <v>330580.12922149902</v>
      </c>
      <c r="U39" s="159">
        <v>15284</v>
      </c>
      <c r="V39" s="159">
        <v>51728.17093</v>
      </c>
    </row>
    <row r="40" spans="1:22">
      <c r="A40" s="166">
        <v>3</v>
      </c>
      <c r="B40" s="160" t="s">
        <v>173</v>
      </c>
      <c r="C40" s="158">
        <v>5423</v>
      </c>
      <c r="D40" s="158">
        <v>7017.51</v>
      </c>
      <c r="E40" s="158">
        <v>3020</v>
      </c>
      <c r="F40" s="158">
        <v>6276.62</v>
      </c>
      <c r="G40" s="158">
        <v>0</v>
      </c>
      <c r="H40" s="158">
        <v>0</v>
      </c>
      <c r="I40" s="158">
        <v>24</v>
      </c>
      <c r="J40" s="158">
        <v>116.83</v>
      </c>
      <c r="K40" s="158">
        <v>105</v>
      </c>
      <c r="L40" s="158">
        <v>702.57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8">
        <v>0</v>
      </c>
      <c r="S40" s="158">
        <v>8572</v>
      </c>
      <c r="T40" s="158">
        <v>14113.53</v>
      </c>
      <c r="U40" s="159">
        <v>0</v>
      </c>
      <c r="V40" s="159">
        <v>0</v>
      </c>
    </row>
    <row r="41" spans="1:22">
      <c r="A41" s="166">
        <v>4</v>
      </c>
      <c r="B41" s="160" t="s">
        <v>24</v>
      </c>
      <c r="C41" s="158">
        <v>2423</v>
      </c>
      <c r="D41" s="158">
        <v>10764.283689</v>
      </c>
      <c r="E41" s="158">
        <v>1200</v>
      </c>
      <c r="F41" s="158">
        <v>35374.65</v>
      </c>
      <c r="G41" s="158">
        <v>0</v>
      </c>
      <c r="H41" s="158">
        <v>0</v>
      </c>
      <c r="I41" s="158">
        <v>40</v>
      </c>
      <c r="J41" s="158">
        <v>139.097374</v>
      </c>
      <c r="K41" s="158">
        <v>459</v>
      </c>
      <c r="L41" s="158">
        <v>4037.6185909999999</v>
      </c>
      <c r="M41" s="158">
        <v>0</v>
      </c>
      <c r="N41" s="158">
        <v>0</v>
      </c>
      <c r="O41" s="158">
        <v>0</v>
      </c>
      <c r="P41" s="158">
        <v>0</v>
      </c>
      <c r="Q41" s="158">
        <v>3</v>
      </c>
      <c r="R41" s="158">
        <v>0.96406999999999998</v>
      </c>
      <c r="S41" s="158">
        <v>4125</v>
      </c>
      <c r="T41" s="158">
        <v>50316.613724000003</v>
      </c>
      <c r="U41" s="159">
        <v>2102</v>
      </c>
      <c r="V41" s="159">
        <v>1490.3866519999999</v>
      </c>
    </row>
    <row r="42" spans="1:22">
      <c r="A42" s="166">
        <v>5</v>
      </c>
      <c r="B42" s="160" t="s">
        <v>174</v>
      </c>
      <c r="C42" s="158">
        <v>1178</v>
      </c>
      <c r="D42" s="158">
        <v>1913</v>
      </c>
      <c r="E42" s="158">
        <v>248</v>
      </c>
      <c r="F42" s="158">
        <v>10621</v>
      </c>
      <c r="G42" s="158">
        <v>0</v>
      </c>
      <c r="H42" s="158">
        <v>0</v>
      </c>
      <c r="I42" s="158">
        <v>22</v>
      </c>
      <c r="J42" s="158">
        <v>43</v>
      </c>
      <c r="K42" s="158">
        <v>123</v>
      </c>
      <c r="L42" s="158">
        <v>1429</v>
      </c>
      <c r="M42" s="158">
        <v>0</v>
      </c>
      <c r="N42" s="158">
        <v>0</v>
      </c>
      <c r="O42" s="158">
        <v>0</v>
      </c>
      <c r="P42" s="158">
        <v>0</v>
      </c>
      <c r="Q42" s="158">
        <v>7</v>
      </c>
      <c r="R42" s="158">
        <v>3126</v>
      </c>
      <c r="S42" s="158">
        <v>1578</v>
      </c>
      <c r="T42" s="158">
        <v>17132</v>
      </c>
      <c r="U42" s="159">
        <v>13</v>
      </c>
      <c r="V42" s="159">
        <v>12</v>
      </c>
    </row>
    <row r="43" spans="1:22">
      <c r="A43" s="166">
        <v>6</v>
      </c>
      <c r="B43" s="160" t="s">
        <v>175</v>
      </c>
      <c r="C43" s="158">
        <v>37346</v>
      </c>
      <c r="D43" s="158">
        <v>84257.803</v>
      </c>
      <c r="E43" s="158">
        <v>1241</v>
      </c>
      <c r="F43" s="158">
        <v>43485.834999999999</v>
      </c>
      <c r="G43" s="158">
        <v>0</v>
      </c>
      <c r="H43" s="158">
        <v>0</v>
      </c>
      <c r="I43" s="158">
        <v>1166</v>
      </c>
      <c r="J43" s="158">
        <v>3671.48</v>
      </c>
      <c r="K43" s="158">
        <v>2687</v>
      </c>
      <c r="L43" s="158">
        <v>21976.959999999999</v>
      </c>
      <c r="M43" s="158">
        <v>2</v>
      </c>
      <c r="N43" s="158">
        <v>105.2</v>
      </c>
      <c r="O43" s="158">
        <v>0</v>
      </c>
      <c r="P43" s="158">
        <v>0</v>
      </c>
      <c r="Q43" s="158">
        <v>95</v>
      </c>
      <c r="R43" s="158">
        <v>66.195999999999998</v>
      </c>
      <c r="S43" s="158">
        <v>42537</v>
      </c>
      <c r="T43" s="158">
        <v>153563.47399999999</v>
      </c>
      <c r="U43" s="159">
        <v>0</v>
      </c>
      <c r="V43" s="159">
        <v>0</v>
      </c>
    </row>
    <row r="44" spans="1:22">
      <c r="A44" s="166">
        <v>7</v>
      </c>
      <c r="B44" s="160" t="s">
        <v>386</v>
      </c>
      <c r="C44" s="158">
        <v>42</v>
      </c>
      <c r="D44" s="158">
        <v>15613</v>
      </c>
      <c r="E44" s="158">
        <v>186</v>
      </c>
      <c r="F44" s="158">
        <v>5396</v>
      </c>
      <c r="G44" s="158">
        <v>0</v>
      </c>
      <c r="H44" s="158">
        <v>0</v>
      </c>
      <c r="I44" s="158">
        <v>53</v>
      </c>
      <c r="J44" s="158">
        <v>180</v>
      </c>
      <c r="K44" s="158">
        <v>544</v>
      </c>
      <c r="L44" s="158">
        <v>4566</v>
      </c>
      <c r="M44" s="158">
        <v>0</v>
      </c>
      <c r="N44" s="158">
        <v>0</v>
      </c>
      <c r="O44" s="158">
        <v>0</v>
      </c>
      <c r="P44" s="158">
        <v>0</v>
      </c>
      <c r="Q44" s="158">
        <v>437</v>
      </c>
      <c r="R44" s="158">
        <v>5933</v>
      </c>
      <c r="S44" s="158">
        <v>1262</v>
      </c>
      <c r="T44" s="158">
        <v>31688</v>
      </c>
      <c r="U44" s="159">
        <v>0</v>
      </c>
      <c r="V44" s="159">
        <v>0</v>
      </c>
    </row>
    <row r="45" spans="1:22">
      <c r="A45" s="166">
        <v>8</v>
      </c>
      <c r="B45" s="160" t="s">
        <v>177</v>
      </c>
      <c r="C45" s="158">
        <v>16632</v>
      </c>
      <c r="D45" s="158">
        <v>26936</v>
      </c>
      <c r="E45" s="158">
        <v>3604</v>
      </c>
      <c r="F45" s="158">
        <v>33671</v>
      </c>
      <c r="G45" s="158">
        <v>0</v>
      </c>
      <c r="H45" s="158">
        <v>0</v>
      </c>
      <c r="I45" s="158">
        <v>100</v>
      </c>
      <c r="J45" s="158">
        <v>313.5</v>
      </c>
      <c r="K45" s="158">
        <v>529</v>
      </c>
      <c r="L45" s="158">
        <v>4460.5</v>
      </c>
      <c r="M45" s="158">
        <v>1</v>
      </c>
      <c r="N45" s="158">
        <v>1</v>
      </c>
      <c r="O45" s="158">
        <v>0</v>
      </c>
      <c r="P45" s="158">
        <v>0</v>
      </c>
      <c r="Q45" s="158">
        <v>28</v>
      </c>
      <c r="R45" s="158">
        <v>34</v>
      </c>
      <c r="S45" s="158">
        <v>20894</v>
      </c>
      <c r="T45" s="158">
        <v>65416</v>
      </c>
      <c r="U45" s="159">
        <v>1148</v>
      </c>
      <c r="V45" s="159">
        <v>2655</v>
      </c>
    </row>
    <row r="46" spans="1:22">
      <c r="A46" s="166">
        <v>9</v>
      </c>
      <c r="B46" s="160" t="s">
        <v>41</v>
      </c>
      <c r="C46" s="158">
        <v>2045</v>
      </c>
      <c r="D46" s="158">
        <v>7371</v>
      </c>
      <c r="E46" s="158">
        <v>5918</v>
      </c>
      <c r="F46" s="158">
        <v>52110.57</v>
      </c>
      <c r="G46" s="158">
        <v>33</v>
      </c>
      <c r="H46" s="158">
        <v>722</v>
      </c>
      <c r="I46" s="158">
        <v>8</v>
      </c>
      <c r="J46" s="158">
        <v>115</v>
      </c>
      <c r="K46" s="158">
        <v>320</v>
      </c>
      <c r="L46" s="158">
        <v>1621</v>
      </c>
      <c r="M46" s="158">
        <v>0</v>
      </c>
      <c r="N46" s="158">
        <v>0</v>
      </c>
      <c r="O46" s="158">
        <v>0</v>
      </c>
      <c r="P46" s="158">
        <v>0</v>
      </c>
      <c r="Q46" s="158">
        <v>313</v>
      </c>
      <c r="R46" s="158">
        <v>1104</v>
      </c>
      <c r="S46" s="158">
        <v>8637</v>
      </c>
      <c r="T46" s="158">
        <v>63043.57</v>
      </c>
      <c r="U46" s="159">
        <v>483</v>
      </c>
      <c r="V46" s="159">
        <v>799</v>
      </c>
    </row>
    <row r="47" spans="1:22">
      <c r="A47" s="166">
        <v>10</v>
      </c>
      <c r="B47" s="160" t="s">
        <v>178</v>
      </c>
      <c r="C47" s="158">
        <v>101730</v>
      </c>
      <c r="D47" s="158">
        <v>84123.271623847599</v>
      </c>
      <c r="E47" s="158">
        <v>29661</v>
      </c>
      <c r="F47" s="158">
        <v>38960.398177792602</v>
      </c>
      <c r="G47" s="158">
        <v>0</v>
      </c>
      <c r="H47" s="158">
        <v>0</v>
      </c>
      <c r="I47" s="158">
        <v>334</v>
      </c>
      <c r="J47" s="158">
        <v>52.27</v>
      </c>
      <c r="K47" s="158">
        <v>2091</v>
      </c>
      <c r="L47" s="158">
        <v>665.61246115999995</v>
      </c>
      <c r="M47" s="158">
        <v>0</v>
      </c>
      <c r="N47" s="158">
        <v>0</v>
      </c>
      <c r="O47" s="158">
        <v>0</v>
      </c>
      <c r="P47" s="158">
        <v>0</v>
      </c>
      <c r="Q47" s="158">
        <v>3944</v>
      </c>
      <c r="R47" s="158">
        <v>508.56</v>
      </c>
      <c r="S47" s="158">
        <v>137760</v>
      </c>
      <c r="T47" s="158">
        <v>124310.1122628</v>
      </c>
      <c r="U47" s="159">
        <v>130790</v>
      </c>
      <c r="V47" s="159">
        <v>38550.680643640197</v>
      </c>
    </row>
    <row r="48" spans="1:22">
      <c r="A48" s="166">
        <v>11</v>
      </c>
      <c r="B48" s="160" t="s">
        <v>46</v>
      </c>
      <c r="C48" s="158">
        <v>15083</v>
      </c>
      <c r="D48" s="158">
        <v>27522</v>
      </c>
      <c r="E48" s="158">
        <v>7712</v>
      </c>
      <c r="F48" s="158">
        <v>81668</v>
      </c>
      <c r="G48" s="158">
        <v>16</v>
      </c>
      <c r="H48" s="158">
        <v>14796</v>
      </c>
      <c r="I48" s="158">
        <v>98</v>
      </c>
      <c r="J48" s="158">
        <v>292</v>
      </c>
      <c r="K48" s="158">
        <v>1083</v>
      </c>
      <c r="L48" s="158">
        <v>9069</v>
      </c>
      <c r="M48" s="158">
        <v>1</v>
      </c>
      <c r="N48" s="158">
        <v>1</v>
      </c>
      <c r="O48" s="158">
        <v>0</v>
      </c>
      <c r="P48" s="158">
        <v>0</v>
      </c>
      <c r="Q48" s="158">
        <v>5507</v>
      </c>
      <c r="R48" s="158">
        <v>2836</v>
      </c>
      <c r="S48" s="158">
        <v>29500</v>
      </c>
      <c r="T48" s="158">
        <v>136184</v>
      </c>
      <c r="U48" s="159">
        <v>19361</v>
      </c>
      <c r="V48" s="159">
        <v>20464</v>
      </c>
    </row>
    <row r="49" spans="1:22" ht="52.5">
      <c r="A49" s="166">
        <v>12</v>
      </c>
      <c r="B49" s="160" t="s">
        <v>179</v>
      </c>
      <c r="C49" s="158">
        <v>1488</v>
      </c>
      <c r="D49" s="158">
        <v>3756.66</v>
      </c>
      <c r="E49" s="158">
        <v>783</v>
      </c>
      <c r="F49" s="158">
        <v>15185.29</v>
      </c>
      <c r="G49" s="158">
        <v>0</v>
      </c>
      <c r="H49" s="158">
        <v>0</v>
      </c>
      <c r="I49" s="158">
        <v>37</v>
      </c>
      <c r="J49" s="158">
        <v>106.95</v>
      </c>
      <c r="K49" s="158">
        <v>304</v>
      </c>
      <c r="L49" s="158">
        <v>2754.97</v>
      </c>
      <c r="M49" s="158">
        <v>0</v>
      </c>
      <c r="N49" s="158">
        <v>0</v>
      </c>
      <c r="O49" s="158">
        <v>0</v>
      </c>
      <c r="P49" s="158">
        <v>0</v>
      </c>
      <c r="Q49" s="158">
        <v>7</v>
      </c>
      <c r="R49" s="158">
        <v>0.57999999999999996</v>
      </c>
      <c r="S49" s="158">
        <v>2619</v>
      </c>
      <c r="T49" s="158">
        <v>21804.45</v>
      </c>
      <c r="U49" s="159">
        <v>1561</v>
      </c>
      <c r="V49" s="159">
        <v>2352.83</v>
      </c>
    </row>
    <row r="50" spans="1:22">
      <c r="A50" s="166">
        <v>13</v>
      </c>
      <c r="B50" s="160" t="s">
        <v>180</v>
      </c>
      <c r="C50" s="158">
        <v>23211</v>
      </c>
      <c r="D50" s="158">
        <v>55078.250736299997</v>
      </c>
      <c r="E50" s="158">
        <v>25037</v>
      </c>
      <c r="F50" s="158">
        <v>94191.410751242496</v>
      </c>
      <c r="G50" s="158">
        <v>0</v>
      </c>
      <c r="H50" s="158">
        <v>0</v>
      </c>
      <c r="I50" s="158">
        <v>0</v>
      </c>
      <c r="J50" s="158">
        <v>0</v>
      </c>
      <c r="K50" s="158">
        <v>33</v>
      </c>
      <c r="L50" s="158">
        <v>346.70238239999998</v>
      </c>
      <c r="M50" s="158">
        <v>0</v>
      </c>
      <c r="N50" s="158">
        <v>0</v>
      </c>
      <c r="O50" s="158">
        <v>0</v>
      </c>
      <c r="P50" s="158">
        <v>0</v>
      </c>
      <c r="Q50" s="158">
        <v>66</v>
      </c>
      <c r="R50" s="158">
        <v>96.245664199999993</v>
      </c>
      <c r="S50" s="158">
        <v>48347</v>
      </c>
      <c r="T50" s="158">
        <v>149712.609534143</v>
      </c>
      <c r="U50" s="159">
        <v>29533</v>
      </c>
      <c r="V50" s="159">
        <v>38141.125800000002</v>
      </c>
    </row>
    <row r="51" spans="1:22">
      <c r="A51" s="166">
        <v>14</v>
      </c>
      <c r="B51" s="161" t="s">
        <v>30</v>
      </c>
      <c r="C51" s="158">
        <v>76697</v>
      </c>
      <c r="D51" s="158">
        <v>291645.5910741</v>
      </c>
      <c r="E51" s="158">
        <v>293872</v>
      </c>
      <c r="F51" s="158">
        <v>393348.33199217502</v>
      </c>
      <c r="G51" s="158">
        <v>0</v>
      </c>
      <c r="H51" s="158">
        <v>0</v>
      </c>
      <c r="I51" s="158">
        <v>65</v>
      </c>
      <c r="J51" s="158">
        <v>133.71595740000001</v>
      </c>
      <c r="K51" s="158">
        <v>13925</v>
      </c>
      <c r="L51" s="158">
        <v>68863.997150099996</v>
      </c>
      <c r="M51" s="158">
        <v>0</v>
      </c>
      <c r="N51" s="158">
        <v>0</v>
      </c>
      <c r="O51" s="158">
        <v>0</v>
      </c>
      <c r="P51" s="158">
        <v>0</v>
      </c>
      <c r="Q51" s="158">
        <v>4045</v>
      </c>
      <c r="R51" s="158">
        <v>919.07687020000003</v>
      </c>
      <c r="S51" s="158">
        <v>388604</v>
      </c>
      <c r="T51" s="158">
        <v>754910.71304397495</v>
      </c>
      <c r="U51" s="159">
        <v>296896</v>
      </c>
      <c r="V51" s="159">
        <v>164269.64789930001</v>
      </c>
    </row>
    <row r="52" spans="1:22">
      <c r="A52" s="166">
        <v>15</v>
      </c>
      <c r="B52" s="161" t="s">
        <v>181</v>
      </c>
      <c r="C52" s="158">
        <v>50215</v>
      </c>
      <c r="D52" s="158">
        <v>223934</v>
      </c>
      <c r="E52" s="158">
        <v>10950</v>
      </c>
      <c r="F52" s="158">
        <v>285489</v>
      </c>
      <c r="G52" s="158">
        <v>0</v>
      </c>
      <c r="H52" s="158">
        <v>0</v>
      </c>
      <c r="I52" s="158">
        <v>1788</v>
      </c>
      <c r="J52" s="158">
        <v>7241</v>
      </c>
      <c r="K52" s="158">
        <v>13362</v>
      </c>
      <c r="L52" s="158">
        <v>110794</v>
      </c>
      <c r="M52" s="158">
        <v>0</v>
      </c>
      <c r="N52" s="158">
        <v>0</v>
      </c>
      <c r="O52" s="158">
        <v>0</v>
      </c>
      <c r="P52" s="158">
        <v>0</v>
      </c>
      <c r="Q52" s="158">
        <v>35120</v>
      </c>
      <c r="R52" s="158">
        <v>19719</v>
      </c>
      <c r="S52" s="158">
        <v>111435</v>
      </c>
      <c r="T52" s="158">
        <v>647177</v>
      </c>
      <c r="U52" s="159">
        <v>32</v>
      </c>
      <c r="V52" s="159">
        <v>2472</v>
      </c>
    </row>
    <row r="53" spans="1:22">
      <c r="A53" s="166">
        <v>16</v>
      </c>
      <c r="B53" s="161" t="s">
        <v>31</v>
      </c>
      <c r="C53" s="158">
        <v>120138</v>
      </c>
      <c r="D53" s="158">
        <v>252314.00497119999</v>
      </c>
      <c r="E53" s="158">
        <v>13936</v>
      </c>
      <c r="F53" s="158">
        <v>196362.76970800001</v>
      </c>
      <c r="G53" s="158">
        <v>8</v>
      </c>
      <c r="H53" s="158">
        <v>2241.7893785000001</v>
      </c>
      <c r="I53" s="158">
        <v>66</v>
      </c>
      <c r="J53" s="158">
        <v>202.89765800000001</v>
      </c>
      <c r="K53" s="158">
        <v>7101</v>
      </c>
      <c r="L53" s="158">
        <v>68569.258691900002</v>
      </c>
      <c r="M53" s="158">
        <v>0</v>
      </c>
      <c r="N53" s="158">
        <v>0</v>
      </c>
      <c r="O53" s="158">
        <v>0</v>
      </c>
      <c r="P53" s="158">
        <v>0</v>
      </c>
      <c r="Q53" s="158">
        <v>3624</v>
      </c>
      <c r="R53" s="158">
        <v>5100.7001591000599</v>
      </c>
      <c r="S53" s="158">
        <v>144873</v>
      </c>
      <c r="T53" s="158">
        <v>524791.42056670005</v>
      </c>
      <c r="U53" s="159">
        <v>73433</v>
      </c>
      <c r="V53" s="159">
        <v>122504.53179399999</v>
      </c>
    </row>
    <row r="54" spans="1:22">
      <c r="A54" s="166">
        <v>17</v>
      </c>
      <c r="B54" s="161" t="s">
        <v>387</v>
      </c>
      <c r="C54" s="158">
        <v>56064</v>
      </c>
      <c r="D54" s="158">
        <v>122182.33474901901</v>
      </c>
      <c r="E54" s="158">
        <v>4813</v>
      </c>
      <c r="F54" s="158">
        <v>120234.532218881</v>
      </c>
      <c r="G54" s="158">
        <v>0</v>
      </c>
      <c r="H54" s="158">
        <v>0</v>
      </c>
      <c r="I54" s="158">
        <v>0</v>
      </c>
      <c r="J54" s="158">
        <v>0</v>
      </c>
      <c r="K54" s="158">
        <v>562</v>
      </c>
      <c r="L54" s="158">
        <v>2446.9699999999998</v>
      </c>
      <c r="M54" s="158">
        <v>0</v>
      </c>
      <c r="N54" s="158">
        <v>0</v>
      </c>
      <c r="O54" s="158">
        <v>0</v>
      </c>
      <c r="P54" s="158">
        <v>0</v>
      </c>
      <c r="Q54" s="158">
        <v>1229</v>
      </c>
      <c r="R54" s="158">
        <v>439.04162009999999</v>
      </c>
      <c r="S54" s="158">
        <v>62668</v>
      </c>
      <c r="T54" s="158">
        <v>245302.87858799999</v>
      </c>
      <c r="U54" s="159">
        <v>56978</v>
      </c>
      <c r="V54" s="159">
        <v>73263.207019599999</v>
      </c>
    </row>
    <row r="55" spans="1:22">
      <c r="A55" s="156"/>
      <c r="B55" s="162" t="s">
        <v>361</v>
      </c>
      <c r="C55" s="158">
        <f>SUM(C38:C54)</f>
        <v>722619</v>
      </c>
      <c r="D55" s="158">
        <f>SUM(D38:D54)</f>
        <v>1621107.5136297501</v>
      </c>
      <c r="E55" s="158">
        <f t="shared" ref="E55:H55" si="2">SUM(E38:E54)</f>
        <v>446426</v>
      </c>
      <c r="F55" s="158">
        <f t="shared" si="2"/>
        <v>1972377.6122025051</v>
      </c>
      <c r="G55" s="158">
        <f t="shared" si="2"/>
        <v>57</v>
      </c>
      <c r="H55" s="158">
        <f t="shared" si="2"/>
        <v>17759.789378500001</v>
      </c>
      <c r="I55" s="158">
        <f>SUM(I38:I54)</f>
        <v>9016</v>
      </c>
      <c r="J55" s="158">
        <f>SUM(J38:J54)</f>
        <v>25231.336710700005</v>
      </c>
      <c r="K55" s="158">
        <f>SUM(K38:K54)</f>
        <v>62736</v>
      </c>
      <c r="L55" s="158">
        <f t="shared" ref="L55:P55" si="3">SUM(L38:L54)</f>
        <v>423935.78828935995</v>
      </c>
      <c r="M55" s="158">
        <f t="shared" si="3"/>
        <v>15</v>
      </c>
      <c r="N55" s="158">
        <f t="shared" si="3"/>
        <v>651.20066000000008</v>
      </c>
      <c r="O55" s="158">
        <f t="shared" si="3"/>
        <v>107</v>
      </c>
      <c r="P55" s="158">
        <f t="shared" si="3"/>
        <v>8173.6613305000001</v>
      </c>
      <c r="Q55" s="158">
        <f>SUM(Q38:Q54)</f>
        <v>60689</v>
      </c>
      <c r="R55" s="158">
        <f t="shared" ref="R55:V55" si="4">SUM(R38:R54)</f>
        <v>51796.336346000062</v>
      </c>
      <c r="S55" s="158">
        <f t="shared" si="4"/>
        <v>1301665</v>
      </c>
      <c r="T55" s="158">
        <f t="shared" si="4"/>
        <v>4121033.2385473168</v>
      </c>
      <c r="U55" s="158">
        <f t="shared" si="4"/>
        <v>793659</v>
      </c>
      <c r="V55" s="158">
        <f t="shared" si="4"/>
        <v>693267.42245164013</v>
      </c>
    </row>
    <row r="56" spans="1:22">
      <c r="A56" s="156" t="s">
        <v>362</v>
      </c>
      <c r="B56" s="162" t="s">
        <v>363</v>
      </c>
      <c r="C56" s="152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9"/>
      <c r="V56" s="159"/>
    </row>
    <row r="57" spans="1:22">
      <c r="A57" s="156">
        <v>1</v>
      </c>
      <c r="B57" s="162" t="s">
        <v>184</v>
      </c>
      <c r="C57" s="152">
        <v>362886</v>
      </c>
      <c r="D57" s="152">
        <v>378194</v>
      </c>
      <c r="E57" s="152">
        <v>71769</v>
      </c>
      <c r="F57" s="152">
        <v>70943</v>
      </c>
      <c r="G57" s="152">
        <v>0</v>
      </c>
      <c r="H57" s="152">
        <v>0</v>
      </c>
      <c r="I57" s="152">
        <v>3831</v>
      </c>
      <c r="J57" s="152">
        <v>6836</v>
      </c>
      <c r="K57" s="152">
        <v>9752</v>
      </c>
      <c r="L57" s="152">
        <v>63566</v>
      </c>
      <c r="M57" s="152">
        <v>0</v>
      </c>
      <c r="N57" s="152">
        <v>0</v>
      </c>
      <c r="O57" s="152">
        <v>1051</v>
      </c>
      <c r="P57" s="152">
        <v>238</v>
      </c>
      <c r="Q57" s="152">
        <v>9628</v>
      </c>
      <c r="R57" s="152">
        <v>4114</v>
      </c>
      <c r="S57" s="158">
        <v>458917</v>
      </c>
      <c r="T57" s="158">
        <v>523891</v>
      </c>
      <c r="U57" s="159">
        <v>188312</v>
      </c>
      <c r="V57" s="159">
        <v>132764</v>
      </c>
    </row>
    <row r="58" spans="1:22">
      <c r="A58" s="166">
        <v>2</v>
      </c>
      <c r="B58" s="167" t="s">
        <v>388</v>
      </c>
      <c r="C58" s="152">
        <v>857367</v>
      </c>
      <c r="D58" s="152">
        <v>985297</v>
      </c>
      <c r="E58" s="152">
        <v>126220</v>
      </c>
      <c r="F58" s="152">
        <v>98803</v>
      </c>
      <c r="G58" s="152">
        <v>0</v>
      </c>
      <c r="H58" s="152">
        <v>0</v>
      </c>
      <c r="I58" s="152">
        <v>11834</v>
      </c>
      <c r="J58" s="152">
        <v>25577</v>
      </c>
      <c r="K58" s="152">
        <v>9033</v>
      </c>
      <c r="L58" s="152">
        <v>50726</v>
      </c>
      <c r="M58" s="152">
        <v>166</v>
      </c>
      <c r="N58" s="152">
        <v>1287</v>
      </c>
      <c r="O58" s="152">
        <v>4392</v>
      </c>
      <c r="P58" s="152">
        <v>790</v>
      </c>
      <c r="Q58" s="152">
        <v>12761</v>
      </c>
      <c r="R58" s="152">
        <v>30662</v>
      </c>
      <c r="S58" s="158">
        <v>1021773</v>
      </c>
      <c r="T58" s="158">
        <v>1193142</v>
      </c>
      <c r="U58" s="159">
        <v>823631</v>
      </c>
      <c r="V58" s="159">
        <v>694528</v>
      </c>
    </row>
    <row r="59" spans="1:22">
      <c r="A59" s="166">
        <v>3</v>
      </c>
      <c r="B59" s="167" t="s">
        <v>186</v>
      </c>
      <c r="C59" s="152">
        <v>407934</v>
      </c>
      <c r="D59" s="152">
        <v>669882.13</v>
      </c>
      <c r="E59" s="152">
        <v>97684</v>
      </c>
      <c r="F59" s="152">
        <v>136972</v>
      </c>
      <c r="G59" s="152">
        <v>0</v>
      </c>
      <c r="H59" s="152">
        <v>0</v>
      </c>
      <c r="I59" s="152">
        <v>10015</v>
      </c>
      <c r="J59" s="152">
        <v>20718</v>
      </c>
      <c r="K59" s="152">
        <v>11422</v>
      </c>
      <c r="L59" s="152">
        <v>48978</v>
      </c>
      <c r="M59" s="152">
        <v>0</v>
      </c>
      <c r="N59" s="152">
        <v>0</v>
      </c>
      <c r="O59" s="152">
        <v>11798</v>
      </c>
      <c r="P59" s="152">
        <v>2488</v>
      </c>
      <c r="Q59" s="152">
        <v>56110</v>
      </c>
      <c r="R59" s="152">
        <v>21441.87</v>
      </c>
      <c r="S59" s="158">
        <v>594963</v>
      </c>
      <c r="T59" s="158">
        <v>900480</v>
      </c>
      <c r="U59" s="159">
        <v>323041</v>
      </c>
      <c r="V59" s="159">
        <v>382469</v>
      </c>
    </row>
    <row r="60" spans="1:22">
      <c r="A60" s="156"/>
      <c r="B60" s="162" t="s">
        <v>364</v>
      </c>
      <c r="C60" s="152">
        <f>SUM(C57:C59)</f>
        <v>1628187</v>
      </c>
      <c r="D60" s="152">
        <f>SUM(D57:D59)</f>
        <v>2033373.13</v>
      </c>
      <c r="E60" s="152">
        <f t="shared" ref="E60:V60" si="5">SUM(E57:E59)</f>
        <v>295673</v>
      </c>
      <c r="F60" s="152">
        <f t="shared" si="5"/>
        <v>306718</v>
      </c>
      <c r="G60" s="152">
        <f t="shared" si="5"/>
        <v>0</v>
      </c>
      <c r="H60" s="152">
        <f t="shared" si="5"/>
        <v>0</v>
      </c>
      <c r="I60" s="152">
        <f t="shared" si="5"/>
        <v>25680</v>
      </c>
      <c r="J60" s="152">
        <f t="shared" si="5"/>
        <v>53131</v>
      </c>
      <c r="K60" s="152">
        <f t="shared" si="5"/>
        <v>30207</v>
      </c>
      <c r="L60" s="152">
        <f t="shared" si="5"/>
        <v>163270</v>
      </c>
      <c r="M60" s="152">
        <f t="shared" si="5"/>
        <v>166</v>
      </c>
      <c r="N60" s="152">
        <f t="shared" si="5"/>
        <v>1287</v>
      </c>
      <c r="O60" s="152">
        <f t="shared" si="5"/>
        <v>17241</v>
      </c>
      <c r="P60" s="152">
        <f t="shared" si="5"/>
        <v>3516</v>
      </c>
      <c r="Q60" s="152">
        <f t="shared" si="5"/>
        <v>78499</v>
      </c>
      <c r="R60" s="152">
        <f t="shared" si="5"/>
        <v>56217.869999999995</v>
      </c>
      <c r="S60" s="152">
        <f t="shared" si="5"/>
        <v>2075653</v>
      </c>
      <c r="T60" s="152">
        <f t="shared" si="5"/>
        <v>2617513</v>
      </c>
      <c r="U60" s="152">
        <f t="shared" si="5"/>
        <v>1334984</v>
      </c>
      <c r="V60" s="152">
        <f t="shared" si="5"/>
        <v>1209761</v>
      </c>
    </row>
    <row r="61" spans="1:22">
      <c r="A61" s="162" t="s">
        <v>365</v>
      </c>
      <c r="B61" s="168"/>
      <c r="C61" s="152">
        <f t="shared" ref="C61:V61" si="6">SUM(C12,C30,C55)</f>
        <v>4304005</v>
      </c>
      <c r="D61" s="152">
        <f t="shared" si="6"/>
        <v>8591760.4072686508</v>
      </c>
      <c r="E61" s="152">
        <f t="shared" si="6"/>
        <v>1282930</v>
      </c>
      <c r="F61" s="152">
        <f t="shared" si="6"/>
        <v>7601013.7285463382</v>
      </c>
      <c r="G61" s="152">
        <f t="shared" si="6"/>
        <v>1668</v>
      </c>
      <c r="H61" s="152">
        <f t="shared" si="6"/>
        <v>252468.6387485</v>
      </c>
      <c r="I61" s="152">
        <f t="shared" si="6"/>
        <v>200070</v>
      </c>
      <c r="J61" s="152">
        <f t="shared" si="6"/>
        <v>542360.98744649999</v>
      </c>
      <c r="K61" s="152">
        <f t="shared" si="6"/>
        <v>547961</v>
      </c>
      <c r="L61" s="152">
        <f t="shared" si="6"/>
        <v>4609363.8401002605</v>
      </c>
      <c r="M61" s="152">
        <f t="shared" si="6"/>
        <v>494</v>
      </c>
      <c r="N61" s="152">
        <f t="shared" si="6"/>
        <v>15556.5136282</v>
      </c>
      <c r="O61" s="152">
        <f t="shared" si="6"/>
        <v>2056</v>
      </c>
      <c r="P61" s="152">
        <f t="shared" si="6"/>
        <v>53399.748954500006</v>
      </c>
      <c r="Q61" s="152">
        <f t="shared" si="6"/>
        <v>152561</v>
      </c>
      <c r="R61" s="152">
        <f t="shared" si="6"/>
        <v>388791.16854090011</v>
      </c>
      <c r="S61" s="152">
        <f t="shared" si="6"/>
        <v>6491745</v>
      </c>
      <c r="T61" s="152">
        <f t="shared" si="6"/>
        <v>22054715.033233851</v>
      </c>
      <c r="U61" s="152">
        <f t="shared" si="6"/>
        <v>3486628</v>
      </c>
      <c r="V61" s="152">
        <f t="shared" si="6"/>
        <v>6259217.9339998402</v>
      </c>
    </row>
    <row r="62" spans="1:22">
      <c r="A62" s="162" t="s">
        <v>389</v>
      </c>
      <c r="B62" s="162"/>
      <c r="C62" s="152">
        <f>SUM(C60,C61)</f>
        <v>5932192</v>
      </c>
      <c r="D62" s="152">
        <f t="shared" ref="D62:V62" si="7">SUM(D60,D61)</f>
        <v>10625133.53726865</v>
      </c>
      <c r="E62" s="152">
        <f t="shared" si="7"/>
        <v>1578603</v>
      </c>
      <c r="F62" s="152">
        <f t="shared" si="7"/>
        <v>7907731.7285463382</v>
      </c>
      <c r="G62" s="152">
        <f t="shared" si="7"/>
        <v>1668</v>
      </c>
      <c r="H62" s="152">
        <f t="shared" si="7"/>
        <v>252468.6387485</v>
      </c>
      <c r="I62" s="152">
        <f t="shared" si="7"/>
        <v>225750</v>
      </c>
      <c r="J62" s="152">
        <f t="shared" si="7"/>
        <v>595491.98744649999</v>
      </c>
      <c r="K62" s="152">
        <f t="shared" si="7"/>
        <v>578168</v>
      </c>
      <c r="L62" s="152">
        <f t="shared" si="7"/>
        <v>4772633.8401002605</v>
      </c>
      <c r="M62" s="152">
        <f t="shared" si="7"/>
        <v>660</v>
      </c>
      <c r="N62" s="152">
        <f t="shared" si="7"/>
        <v>16843.513628200002</v>
      </c>
      <c r="O62" s="152">
        <f t="shared" si="7"/>
        <v>19297</v>
      </c>
      <c r="P62" s="152">
        <f t="shared" si="7"/>
        <v>56915.748954500006</v>
      </c>
      <c r="Q62" s="152">
        <f t="shared" si="7"/>
        <v>231060</v>
      </c>
      <c r="R62" s="152">
        <f t="shared" si="7"/>
        <v>445009.0385409001</v>
      </c>
      <c r="S62" s="152">
        <f t="shared" si="7"/>
        <v>8567398</v>
      </c>
      <c r="T62" s="152">
        <f t="shared" si="7"/>
        <v>24672228.033233851</v>
      </c>
      <c r="U62" s="152">
        <f t="shared" si="7"/>
        <v>4821612</v>
      </c>
      <c r="V62" s="152">
        <f t="shared" si="7"/>
        <v>7468978.9339998402</v>
      </c>
    </row>
    <row r="63" spans="1:22">
      <c r="A63" s="156" t="s">
        <v>367</v>
      </c>
      <c r="B63" s="162" t="s">
        <v>368</v>
      </c>
      <c r="C63" s="152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9"/>
      <c r="V63" s="159"/>
    </row>
    <row r="64" spans="1:22">
      <c r="A64" s="166">
        <v>1</v>
      </c>
      <c r="B64" s="167" t="s">
        <v>390</v>
      </c>
      <c r="C64" s="152">
        <v>364143</v>
      </c>
      <c r="D64" s="152">
        <v>179370.42</v>
      </c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52">
        <v>0</v>
      </c>
      <c r="K64" s="152">
        <v>0</v>
      </c>
      <c r="L64" s="152">
        <v>0</v>
      </c>
      <c r="M64" s="152">
        <v>0</v>
      </c>
      <c r="N64" s="152">
        <v>0</v>
      </c>
      <c r="O64" s="152">
        <v>0</v>
      </c>
      <c r="P64" s="152">
        <v>0</v>
      </c>
      <c r="Q64" s="152">
        <v>0</v>
      </c>
      <c r="R64" s="152">
        <v>0</v>
      </c>
      <c r="S64" s="158">
        <v>364143</v>
      </c>
      <c r="T64" s="158">
        <v>179370.42</v>
      </c>
      <c r="U64" s="159">
        <v>0</v>
      </c>
      <c r="V64" s="159">
        <v>0</v>
      </c>
    </row>
    <row r="65" spans="1:22">
      <c r="A65" s="166">
        <v>2</v>
      </c>
      <c r="B65" s="167" t="s">
        <v>391</v>
      </c>
      <c r="C65" s="152">
        <v>2300383</v>
      </c>
      <c r="D65" s="152">
        <v>1259536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8">
        <v>2300383</v>
      </c>
      <c r="T65" s="158">
        <v>1259536</v>
      </c>
      <c r="U65" s="159">
        <v>2009134</v>
      </c>
      <c r="V65" s="159">
        <v>1023331.00004</v>
      </c>
    </row>
    <row r="66" spans="1:22">
      <c r="A66" s="166">
        <v>3</v>
      </c>
      <c r="B66" s="167" t="s">
        <v>392</v>
      </c>
      <c r="C66" s="152">
        <v>0</v>
      </c>
      <c r="D66" s="152">
        <v>0</v>
      </c>
      <c r="E66" s="152">
        <v>0</v>
      </c>
      <c r="F66" s="152">
        <v>0</v>
      </c>
      <c r="G66" s="152">
        <v>0</v>
      </c>
      <c r="H66" s="152">
        <v>0</v>
      </c>
      <c r="I66" s="152">
        <v>0</v>
      </c>
      <c r="J66" s="152">
        <v>0</v>
      </c>
      <c r="K66" s="152">
        <v>0</v>
      </c>
      <c r="L66" s="152">
        <v>0</v>
      </c>
      <c r="M66" s="152">
        <v>0</v>
      </c>
      <c r="N66" s="152">
        <v>0</v>
      </c>
      <c r="O66" s="152">
        <v>0</v>
      </c>
      <c r="P66" s="152">
        <v>0</v>
      </c>
      <c r="Q66" s="152">
        <v>0</v>
      </c>
      <c r="R66" s="152">
        <v>0</v>
      </c>
      <c r="S66" s="158">
        <v>0</v>
      </c>
      <c r="T66" s="158">
        <v>0</v>
      </c>
      <c r="U66" s="159">
        <v>0</v>
      </c>
      <c r="V66" s="159">
        <v>0</v>
      </c>
    </row>
    <row r="67" spans="1:22">
      <c r="A67" s="156"/>
      <c r="B67" s="162" t="s">
        <v>369</v>
      </c>
      <c r="C67" s="152">
        <f>SUM(C64:C66)</f>
        <v>2664526</v>
      </c>
      <c r="D67" s="152">
        <f t="shared" ref="D67:V67" si="8">SUM(D64:D66)</f>
        <v>1438906.42</v>
      </c>
      <c r="E67" s="152">
        <f t="shared" si="8"/>
        <v>0</v>
      </c>
      <c r="F67" s="152">
        <f t="shared" si="8"/>
        <v>0</v>
      </c>
      <c r="G67" s="152">
        <f t="shared" si="8"/>
        <v>0</v>
      </c>
      <c r="H67" s="152">
        <f t="shared" si="8"/>
        <v>0</v>
      </c>
      <c r="I67" s="152">
        <f t="shared" si="8"/>
        <v>0</v>
      </c>
      <c r="J67" s="152">
        <f t="shared" si="8"/>
        <v>0</v>
      </c>
      <c r="K67" s="152">
        <f t="shared" si="8"/>
        <v>0</v>
      </c>
      <c r="L67" s="152">
        <f t="shared" si="8"/>
        <v>0</v>
      </c>
      <c r="M67" s="152">
        <f t="shared" si="8"/>
        <v>0</v>
      </c>
      <c r="N67" s="152">
        <f t="shared" si="8"/>
        <v>0</v>
      </c>
      <c r="O67" s="152">
        <f t="shared" si="8"/>
        <v>0</v>
      </c>
      <c r="P67" s="152">
        <f t="shared" si="8"/>
        <v>0</v>
      </c>
      <c r="Q67" s="152">
        <f t="shared" si="8"/>
        <v>0</v>
      </c>
      <c r="R67" s="152">
        <f t="shared" si="8"/>
        <v>0</v>
      </c>
      <c r="S67" s="152">
        <f t="shared" si="8"/>
        <v>2664526</v>
      </c>
      <c r="T67" s="152">
        <f t="shared" si="8"/>
        <v>1438906.42</v>
      </c>
      <c r="U67" s="152">
        <f t="shared" si="8"/>
        <v>2009134</v>
      </c>
      <c r="V67" s="152">
        <f t="shared" si="8"/>
        <v>1023331.00004</v>
      </c>
    </row>
    <row r="68" spans="1:22">
      <c r="A68" s="166" t="s">
        <v>370</v>
      </c>
      <c r="B68" s="167" t="s">
        <v>393</v>
      </c>
      <c r="C68" s="152">
        <v>0</v>
      </c>
      <c r="D68" s="152">
        <v>0</v>
      </c>
      <c r="E68" s="152">
        <v>5121</v>
      </c>
      <c r="F68" s="152">
        <v>155117.34</v>
      </c>
      <c r="G68" s="152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0</v>
      </c>
      <c r="M68" s="152">
        <v>0</v>
      </c>
      <c r="N68" s="152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5121</v>
      </c>
      <c r="T68" s="152">
        <v>155117.34</v>
      </c>
      <c r="U68" s="152">
        <v>0</v>
      </c>
      <c r="V68" s="152">
        <v>0</v>
      </c>
    </row>
    <row r="69" spans="1:22">
      <c r="A69" s="166"/>
      <c r="B69" s="167" t="s">
        <v>371</v>
      </c>
      <c r="C69" s="152">
        <f>SUM(C68)</f>
        <v>0</v>
      </c>
      <c r="D69" s="152">
        <f t="shared" ref="D69:V69" si="9">SUM(D68)</f>
        <v>0</v>
      </c>
      <c r="E69" s="152">
        <f t="shared" si="9"/>
        <v>5121</v>
      </c>
      <c r="F69" s="152">
        <f t="shared" si="9"/>
        <v>155117.34</v>
      </c>
      <c r="G69" s="152">
        <f t="shared" si="9"/>
        <v>0</v>
      </c>
      <c r="H69" s="152">
        <f t="shared" si="9"/>
        <v>0</v>
      </c>
      <c r="I69" s="152">
        <f t="shared" si="9"/>
        <v>0</v>
      </c>
      <c r="J69" s="152">
        <f t="shared" si="9"/>
        <v>0</v>
      </c>
      <c r="K69" s="152">
        <f t="shared" si="9"/>
        <v>0</v>
      </c>
      <c r="L69" s="152">
        <f t="shared" si="9"/>
        <v>0</v>
      </c>
      <c r="M69" s="152">
        <f t="shared" si="9"/>
        <v>0</v>
      </c>
      <c r="N69" s="152">
        <f t="shared" si="9"/>
        <v>0</v>
      </c>
      <c r="O69" s="152">
        <f t="shared" si="9"/>
        <v>0</v>
      </c>
      <c r="P69" s="152">
        <f t="shared" si="9"/>
        <v>0</v>
      </c>
      <c r="Q69" s="152">
        <f t="shared" si="9"/>
        <v>0</v>
      </c>
      <c r="R69" s="152">
        <f t="shared" si="9"/>
        <v>0</v>
      </c>
      <c r="S69" s="152">
        <f t="shared" si="9"/>
        <v>5121</v>
      </c>
      <c r="T69" s="152">
        <f t="shared" si="9"/>
        <v>155117.34</v>
      </c>
      <c r="U69" s="152">
        <f t="shared" si="9"/>
        <v>0</v>
      </c>
      <c r="V69" s="152">
        <f t="shared" si="9"/>
        <v>0</v>
      </c>
    </row>
    <row r="70" spans="1:22">
      <c r="A70" s="166"/>
      <c r="B70" s="167" t="s">
        <v>297</v>
      </c>
      <c r="C70" s="152">
        <f>SUM(C62,C67,C69)</f>
        <v>8596718</v>
      </c>
      <c r="D70" s="152">
        <f t="shared" ref="D70:V70" si="10">SUM(D62,D67,D69)</f>
        <v>12064039.95726865</v>
      </c>
      <c r="E70" s="152">
        <f t="shared" si="10"/>
        <v>1583724</v>
      </c>
      <c r="F70" s="152">
        <f t="shared" si="10"/>
        <v>8062849.068546338</v>
      </c>
      <c r="G70" s="152">
        <f t="shared" si="10"/>
        <v>1668</v>
      </c>
      <c r="H70" s="152">
        <f t="shared" si="10"/>
        <v>252468.6387485</v>
      </c>
      <c r="I70" s="152">
        <f t="shared" si="10"/>
        <v>225750</v>
      </c>
      <c r="J70" s="152">
        <f t="shared" si="10"/>
        <v>595491.98744649999</v>
      </c>
      <c r="K70" s="152">
        <f t="shared" si="10"/>
        <v>578168</v>
      </c>
      <c r="L70" s="152">
        <f t="shared" si="10"/>
        <v>4772633.8401002605</v>
      </c>
      <c r="M70" s="152">
        <f t="shared" si="10"/>
        <v>660</v>
      </c>
      <c r="N70" s="152">
        <f t="shared" si="10"/>
        <v>16843.513628200002</v>
      </c>
      <c r="O70" s="152">
        <f t="shared" si="10"/>
        <v>19297</v>
      </c>
      <c r="P70" s="152">
        <f t="shared" si="10"/>
        <v>56915.748954500006</v>
      </c>
      <c r="Q70" s="152">
        <f t="shared" si="10"/>
        <v>231060</v>
      </c>
      <c r="R70" s="152">
        <f t="shared" si="10"/>
        <v>445009.0385409001</v>
      </c>
      <c r="S70" s="152">
        <f t="shared" si="10"/>
        <v>11237045</v>
      </c>
      <c r="T70" s="152">
        <f t="shared" si="10"/>
        <v>26266251.793233853</v>
      </c>
      <c r="U70" s="152">
        <f t="shared" si="10"/>
        <v>6830746</v>
      </c>
      <c r="V70" s="152">
        <f t="shared" si="10"/>
        <v>8492309.9340398405</v>
      </c>
    </row>
    <row r="71" spans="1:22">
      <c r="A71" s="169"/>
      <c r="B71" s="153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</sheetData>
  <mergeCells count="29">
    <mergeCell ref="U4:V4"/>
    <mergeCell ref="A13:B13"/>
    <mergeCell ref="Q35:R35"/>
    <mergeCell ref="S35:T35"/>
    <mergeCell ref="U35:V35"/>
    <mergeCell ref="A32:T32"/>
    <mergeCell ref="A33:T33"/>
    <mergeCell ref="B35:B36"/>
    <mergeCell ref="C35:D35"/>
    <mergeCell ref="E35:F35"/>
    <mergeCell ref="G35:H35"/>
    <mergeCell ref="I35:J35"/>
    <mergeCell ref="K35:L35"/>
    <mergeCell ref="M35:N35"/>
    <mergeCell ref="O35:P35"/>
    <mergeCell ref="A31:T31"/>
    <mergeCell ref="A1:T1"/>
    <mergeCell ref="A2:T2"/>
    <mergeCell ref="A3:T3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pane ySplit="6" topLeftCell="A7" activePane="bottomLeft" state="frozen"/>
      <selection pane="bottomLeft" activeCell="D10" sqref="D10"/>
    </sheetView>
  </sheetViews>
  <sheetFormatPr defaultRowHeight="15"/>
  <cols>
    <col min="1" max="1" width="11.7109375" style="170" bestFit="1" customWidth="1"/>
    <col min="2" max="2" width="51.7109375" style="170" customWidth="1"/>
    <col min="3" max="3" width="3.28515625" style="170" customWidth="1"/>
    <col min="4" max="4" width="24.5703125" style="170" customWidth="1"/>
    <col min="5" max="5" width="15.28515625" style="170" customWidth="1"/>
    <col min="6" max="6" width="14.28515625" style="170" customWidth="1"/>
    <col min="7" max="7" width="19.140625" style="170" customWidth="1"/>
    <col min="8" max="9" width="21" style="170" customWidth="1"/>
    <col min="10" max="10" width="11.42578125" style="170" customWidth="1"/>
    <col min="11" max="16384" width="9.140625" style="170"/>
  </cols>
  <sheetData>
    <row r="1" spans="1:9" ht="18">
      <c r="A1" s="551" t="s">
        <v>331</v>
      </c>
      <c r="B1" s="551"/>
      <c r="C1" s="551"/>
      <c r="D1" s="551"/>
      <c r="E1" s="551"/>
      <c r="F1" s="551"/>
      <c r="G1" s="551"/>
      <c r="H1" s="551"/>
      <c r="I1" s="551"/>
    </row>
    <row r="2" spans="1:9" ht="18">
      <c r="A2" s="551" t="s">
        <v>372</v>
      </c>
      <c r="B2" s="551"/>
      <c r="C2" s="551"/>
      <c r="D2" s="551"/>
      <c r="E2" s="551"/>
      <c r="F2" s="551"/>
      <c r="G2" s="551"/>
      <c r="H2" s="551"/>
      <c r="I2" s="551"/>
    </row>
    <row r="3" spans="1:9" ht="18">
      <c r="A3" s="551" t="s">
        <v>394</v>
      </c>
      <c r="B3" s="551"/>
      <c r="C3" s="551"/>
      <c r="D3" s="551"/>
      <c r="E3" s="551"/>
      <c r="F3" s="551"/>
      <c r="G3" s="551"/>
      <c r="H3" s="551"/>
      <c r="I3" s="551"/>
    </row>
    <row r="4" spans="1:9" ht="18">
      <c r="A4" s="171"/>
      <c r="B4" s="171"/>
      <c r="C4" s="171"/>
      <c r="D4" s="171"/>
      <c r="E4" s="171"/>
      <c r="F4" s="171"/>
      <c r="G4" s="171"/>
      <c r="H4" s="171"/>
      <c r="I4" s="171"/>
    </row>
    <row r="5" spans="1:9" ht="18">
      <c r="A5" s="172" t="s">
        <v>335</v>
      </c>
      <c r="B5" s="552" t="s">
        <v>336</v>
      </c>
      <c r="C5" s="173"/>
      <c r="D5" s="554" t="s">
        <v>395</v>
      </c>
      <c r="E5" s="554"/>
      <c r="F5" s="554" t="s">
        <v>396</v>
      </c>
      <c r="G5" s="554"/>
      <c r="H5" s="554" t="s">
        <v>397</v>
      </c>
      <c r="I5" s="554"/>
    </row>
    <row r="6" spans="1:9" ht="18">
      <c r="A6" s="172" t="s">
        <v>341</v>
      </c>
      <c r="B6" s="553"/>
      <c r="C6" s="174"/>
      <c r="D6" s="175" t="s">
        <v>383</v>
      </c>
      <c r="E6" s="175" t="s">
        <v>384</v>
      </c>
      <c r="F6" s="175" t="s">
        <v>383</v>
      </c>
      <c r="G6" s="175" t="s">
        <v>384</v>
      </c>
      <c r="H6" s="175" t="s">
        <v>383</v>
      </c>
      <c r="I6" s="176" t="s">
        <v>384</v>
      </c>
    </row>
    <row r="7" spans="1:9" ht="18">
      <c r="A7" s="172" t="s">
        <v>349</v>
      </c>
      <c r="B7" s="177" t="s">
        <v>350</v>
      </c>
      <c r="C7" s="177"/>
      <c r="D7" s="178"/>
      <c r="E7" s="178"/>
      <c r="F7" s="178"/>
      <c r="G7" s="178"/>
      <c r="H7" s="178"/>
      <c r="I7" s="178"/>
    </row>
    <row r="8" spans="1:9" ht="18">
      <c r="A8" s="172">
        <v>1</v>
      </c>
      <c r="B8" s="179" t="str">
        <f>'[3]For-data-entry'!B5</f>
        <v>Canara Bank</v>
      </c>
      <c r="C8" s="177"/>
      <c r="D8" s="180">
        <f>'[3]For-data-entry'!BD5</f>
        <v>582242</v>
      </c>
      <c r="E8" s="180">
        <f>'[3]For-data-entry'!BE5</f>
        <v>664643</v>
      </c>
      <c r="F8" s="180">
        <f>'[3]For-data-entry'!AN5</f>
        <v>101632</v>
      </c>
      <c r="G8" s="180">
        <f>'[3]For-data-entry'!AO5</f>
        <v>150811</v>
      </c>
      <c r="H8" s="180">
        <f>'[3]For-data-entry'!BH5</f>
        <v>16261</v>
      </c>
      <c r="I8" s="180">
        <f>'[3]For-data-entry'!BI5</f>
        <v>1527</v>
      </c>
    </row>
    <row r="9" spans="1:9" ht="18">
      <c r="A9" s="172">
        <v>2</v>
      </c>
      <c r="B9" s="179" t="str">
        <f>'[3]For-data-entry'!B6</f>
        <v>Corporation Bank</v>
      </c>
      <c r="C9" s="177"/>
      <c r="D9" s="180">
        <f>'[3]For-data-entry'!BD6</f>
        <v>179570</v>
      </c>
      <c r="E9" s="180">
        <f>'[3]For-data-entry'!BE6</f>
        <v>615168</v>
      </c>
      <c r="F9" s="180">
        <f>'[3]For-data-entry'!AN6</f>
        <v>20676</v>
      </c>
      <c r="G9" s="180">
        <f>'[3]For-data-entry'!AO6</f>
        <v>50840</v>
      </c>
      <c r="H9" s="180">
        <f>'[3]For-data-entry'!BH6</f>
        <v>456</v>
      </c>
      <c r="I9" s="180">
        <f>'[3]For-data-entry'!BI6</f>
        <v>81</v>
      </c>
    </row>
    <row r="10" spans="1:9" ht="18">
      <c r="A10" s="172">
        <v>3</v>
      </c>
      <c r="B10" s="179" t="str">
        <f>'[3]For-data-entry'!B7</f>
        <v>Syndicate Bank</v>
      </c>
      <c r="C10" s="177"/>
      <c r="D10" s="180">
        <f>'[3]For-data-entry'!BD7</f>
        <v>251273</v>
      </c>
      <c r="E10" s="180">
        <f>'[3]For-data-entry'!BE7</f>
        <v>394548</v>
      </c>
      <c r="F10" s="180">
        <f>'[3]For-data-entry'!AN7</f>
        <v>58231</v>
      </c>
      <c r="G10" s="180">
        <f>'[3]For-data-entry'!AO7</f>
        <v>118205</v>
      </c>
      <c r="H10" s="180">
        <f>'[3]For-data-entry'!BH7</f>
        <v>1117</v>
      </c>
      <c r="I10" s="180">
        <f>'[3]For-data-entry'!BI7</f>
        <v>721</v>
      </c>
    </row>
    <row r="11" spans="1:9" ht="18">
      <c r="A11" s="172">
        <v>4</v>
      </c>
      <c r="B11" s="179" t="str">
        <f>'[3]For-data-entry'!B8</f>
        <v>State Bank of India</v>
      </c>
      <c r="C11" s="177"/>
      <c r="D11" s="180">
        <f>'[3]For-data-entry'!BD8</f>
        <v>752090</v>
      </c>
      <c r="E11" s="180">
        <f>'[3]For-data-entry'!BE8</f>
        <v>1020570</v>
      </c>
      <c r="F11" s="180">
        <f>'[3]For-data-entry'!AN8</f>
        <v>277647</v>
      </c>
      <c r="G11" s="180">
        <f>'[3]For-data-entry'!AO8</f>
        <v>390635</v>
      </c>
      <c r="H11" s="180">
        <f>'[3]For-data-entry'!BH8</f>
        <v>11650</v>
      </c>
      <c r="I11" s="180">
        <f>'[3]For-data-entry'!BI8</f>
        <v>2029</v>
      </c>
    </row>
    <row r="12" spans="1:9" ht="18">
      <c r="A12" s="172">
        <v>5</v>
      </c>
      <c r="B12" s="179" t="str">
        <f>'[3]For-data-entry'!B9</f>
        <v>Vijaya Bank</v>
      </c>
      <c r="C12" s="177"/>
      <c r="D12" s="180">
        <f>'[3]For-data-entry'!BD9</f>
        <v>423971</v>
      </c>
      <c r="E12" s="180">
        <f>'[3]For-data-entry'!BE9</f>
        <v>371265</v>
      </c>
      <c r="F12" s="180">
        <f>'[3]For-data-entry'!AN9</f>
        <v>27418</v>
      </c>
      <c r="G12" s="180">
        <f>'[3]For-data-entry'!AO9</f>
        <v>42159</v>
      </c>
      <c r="H12" s="180">
        <f>'[3]For-data-entry'!BH9</f>
        <v>490</v>
      </c>
      <c r="I12" s="180">
        <f>'[3]For-data-entry'!BI9</f>
        <v>40</v>
      </c>
    </row>
    <row r="13" spans="1:9" ht="18">
      <c r="A13" s="172"/>
      <c r="B13" s="181" t="s">
        <v>354</v>
      </c>
      <c r="C13" s="181"/>
      <c r="D13" s="182">
        <f>'[3]For-data-entry'!BD10</f>
        <v>2189146</v>
      </c>
      <c r="E13" s="182">
        <f>'[3]For-data-entry'!BE10</f>
        <v>3066194</v>
      </c>
      <c r="F13" s="182">
        <f>'[3]For-data-entry'!AN10</f>
        <v>485604</v>
      </c>
      <c r="G13" s="182">
        <f>'[3]For-data-entry'!AO10</f>
        <v>752650</v>
      </c>
      <c r="H13" s="182">
        <f>'[3]For-data-entry'!BH10</f>
        <v>29974</v>
      </c>
      <c r="I13" s="182">
        <f>'[3]For-data-entry'!BI10</f>
        <v>4398</v>
      </c>
    </row>
    <row r="14" spans="1:9" ht="18">
      <c r="A14" s="555" t="s">
        <v>355</v>
      </c>
      <c r="B14" s="556"/>
      <c r="C14" s="183"/>
      <c r="D14" s="180"/>
      <c r="E14" s="180"/>
      <c r="F14" s="180"/>
      <c r="G14" s="180"/>
      <c r="H14" s="180"/>
      <c r="I14" s="180"/>
    </row>
    <row r="15" spans="1:9" ht="18">
      <c r="A15" s="184">
        <v>1</v>
      </c>
      <c r="B15" s="185" t="str">
        <f>'[3]For-data-entry'!B13</f>
        <v>Allahabad Bank</v>
      </c>
      <c r="C15" s="177"/>
      <c r="D15" s="180">
        <f>'[3]For-data-entry'!BD13</f>
        <v>288</v>
      </c>
      <c r="E15" s="180">
        <f>'[3]For-data-entry'!BE13</f>
        <v>739</v>
      </c>
      <c r="F15" s="180">
        <f>'[3]For-data-entry'!AN13</f>
        <v>2339</v>
      </c>
      <c r="G15" s="180">
        <f>'[3]For-data-entry'!AO13</f>
        <v>2856</v>
      </c>
      <c r="H15" s="180">
        <f>'[3]For-data-entry'!BH13</f>
        <v>0</v>
      </c>
      <c r="I15" s="180">
        <f>'[3]For-data-entry'!BI13</f>
        <v>0</v>
      </c>
    </row>
    <row r="16" spans="1:9" ht="18">
      <c r="A16" s="184">
        <v>2</v>
      </c>
      <c r="B16" s="185" t="str">
        <f>'[3]For-data-entry'!B14</f>
        <v>Andhrabank</v>
      </c>
      <c r="C16" s="177"/>
      <c r="D16" s="180">
        <f>'[3]For-data-entry'!BD14</f>
        <v>3851</v>
      </c>
      <c r="E16" s="180">
        <f>'[3]For-data-entry'!BE14</f>
        <v>8609.36</v>
      </c>
      <c r="F16" s="180">
        <f>'[3]For-data-entry'!AN14</f>
        <v>1640</v>
      </c>
      <c r="G16" s="180">
        <f>'[3]For-data-entry'!AO14</f>
        <v>3690</v>
      </c>
      <c r="H16" s="180">
        <f>'[3]For-data-entry'!BH14</f>
        <v>49</v>
      </c>
      <c r="I16" s="180">
        <f>'[3]For-data-entry'!BI14</f>
        <v>3</v>
      </c>
    </row>
    <row r="17" spans="1:9" ht="18">
      <c r="A17" s="184">
        <v>3</v>
      </c>
      <c r="B17" s="185" t="str">
        <f>'[3]For-data-entry'!B15</f>
        <v>Bank of Baroda</v>
      </c>
      <c r="C17" s="177"/>
      <c r="D17" s="180">
        <f>'[3]For-data-entry'!BD15</f>
        <v>23493</v>
      </c>
      <c r="E17" s="180">
        <f>'[3]For-data-entry'!BE15</f>
        <v>32606</v>
      </c>
      <c r="F17" s="180">
        <f>'[3]For-data-entry'!AN15</f>
        <v>4237</v>
      </c>
      <c r="G17" s="180">
        <f>'[3]For-data-entry'!AO15</f>
        <v>6701</v>
      </c>
      <c r="H17" s="180">
        <f>'[3]For-data-entry'!BH15</f>
        <v>0</v>
      </c>
      <c r="I17" s="180">
        <f>'[3]For-data-entry'!BI15</f>
        <v>0</v>
      </c>
    </row>
    <row r="18" spans="1:9" ht="18">
      <c r="A18" s="184">
        <v>4</v>
      </c>
      <c r="B18" s="185" t="str">
        <f>'[3]For-data-entry'!B16</f>
        <v>Bank of India</v>
      </c>
      <c r="C18" s="177"/>
      <c r="D18" s="180">
        <f>'[3]For-data-entry'!BD16</f>
        <v>17293</v>
      </c>
      <c r="E18" s="180">
        <f>'[3]For-data-entry'!BE16</f>
        <v>40157</v>
      </c>
      <c r="F18" s="180">
        <f>'[3]For-data-entry'!AN16</f>
        <v>2209</v>
      </c>
      <c r="G18" s="180">
        <f>'[3]For-data-entry'!AO16</f>
        <v>5093</v>
      </c>
      <c r="H18" s="180">
        <f>'[3]For-data-entry'!BH16</f>
        <v>214</v>
      </c>
      <c r="I18" s="180">
        <f>'[3]For-data-entry'!BI16</f>
        <v>114</v>
      </c>
    </row>
    <row r="19" spans="1:9" ht="18">
      <c r="A19" s="184">
        <v>5</v>
      </c>
      <c r="B19" s="185" t="str">
        <f>'[3]For-data-entry'!B17</f>
        <v>Bank of Maharastra</v>
      </c>
      <c r="C19" s="177"/>
      <c r="D19" s="180">
        <f>'[3]For-data-entry'!BD17</f>
        <v>8258</v>
      </c>
      <c r="E19" s="180">
        <f>'[3]For-data-entry'!BE17</f>
        <v>11714</v>
      </c>
      <c r="F19" s="180">
        <f>'[3]For-data-entry'!AN17</f>
        <v>2105</v>
      </c>
      <c r="G19" s="180">
        <f>'[3]For-data-entry'!AO17</f>
        <v>3695</v>
      </c>
      <c r="H19" s="180">
        <f>'[3]For-data-entry'!BH17</f>
        <v>2</v>
      </c>
      <c r="I19" s="180">
        <f>'[3]For-data-entry'!BI17</f>
        <v>1</v>
      </c>
    </row>
    <row r="20" spans="1:9" ht="18">
      <c r="A20" s="184">
        <v>6</v>
      </c>
      <c r="B20" s="185" t="str">
        <f>'[3]For-data-entry'!B18</f>
        <v>Central Bank of India</v>
      </c>
      <c r="C20" s="177"/>
      <c r="D20" s="180">
        <f>'[3]For-data-entry'!BD18</f>
        <v>20875</v>
      </c>
      <c r="E20" s="180">
        <f>'[3]For-data-entry'!BE18</f>
        <v>24955</v>
      </c>
      <c r="F20" s="180">
        <f>'[3]For-data-entry'!AN18</f>
        <v>5899</v>
      </c>
      <c r="G20" s="180">
        <f>'[3]For-data-entry'!AO18</f>
        <v>10448</v>
      </c>
      <c r="H20" s="180">
        <f>'[3]For-data-entry'!BH18</f>
        <v>3</v>
      </c>
      <c r="I20" s="180">
        <f>'[3]For-data-entry'!BI18</f>
        <v>1</v>
      </c>
    </row>
    <row r="21" spans="1:9" ht="18">
      <c r="A21" s="184">
        <v>7</v>
      </c>
      <c r="B21" s="185" t="str">
        <f>'[3]For-data-entry'!B19</f>
        <v>Dena Bank</v>
      </c>
      <c r="C21" s="177"/>
      <c r="D21" s="180">
        <f>'[3]For-data-entry'!BD19</f>
        <v>2698</v>
      </c>
      <c r="E21" s="180">
        <f>'[3]For-data-entry'!BE19</f>
        <v>7009</v>
      </c>
      <c r="F21" s="180">
        <f>'[3]For-data-entry'!AN19</f>
        <v>1267</v>
      </c>
      <c r="G21" s="180">
        <f>'[3]For-data-entry'!AO19</f>
        <v>2537</v>
      </c>
      <c r="H21" s="180">
        <f>'[3]For-data-entry'!BH19</f>
        <v>4</v>
      </c>
      <c r="I21" s="180">
        <f>'[3]For-data-entry'!BI19</f>
        <v>0.23</v>
      </c>
    </row>
    <row r="22" spans="1:9" ht="18">
      <c r="A22" s="184">
        <v>8</v>
      </c>
      <c r="B22" s="185" t="str">
        <f>'[3]For-data-entry'!B20</f>
        <v xml:space="preserve">Indian Bank </v>
      </c>
      <c r="C22" s="177"/>
      <c r="D22" s="180">
        <f>'[3]For-data-entry'!BD20</f>
        <v>15874</v>
      </c>
      <c r="E22" s="180">
        <f>'[3]For-data-entry'!BE20</f>
        <v>21349</v>
      </c>
      <c r="F22" s="180">
        <f>'[3]For-data-entry'!AN20</f>
        <v>4738</v>
      </c>
      <c r="G22" s="180">
        <f>'[3]For-data-entry'!AO20</f>
        <v>7306</v>
      </c>
      <c r="H22" s="180">
        <f>'[3]For-data-entry'!BH20</f>
        <v>410</v>
      </c>
      <c r="I22" s="180">
        <f>'[3]For-data-entry'!BI20</f>
        <v>162</v>
      </c>
    </row>
    <row r="23" spans="1:9" ht="18">
      <c r="A23" s="184">
        <v>9</v>
      </c>
      <c r="B23" s="185" t="str">
        <f>'[3]For-data-entry'!B21</f>
        <v>Indian Overseas Bank</v>
      </c>
      <c r="C23" s="177"/>
      <c r="D23" s="180">
        <f>'[3]For-data-entry'!BD21</f>
        <v>29981</v>
      </c>
      <c r="E23" s="180">
        <f>'[3]For-data-entry'!BE21</f>
        <v>26589</v>
      </c>
      <c r="F23" s="180">
        <f>'[3]For-data-entry'!AN21</f>
        <v>11245</v>
      </c>
      <c r="G23" s="180">
        <f>'[3]For-data-entry'!AO21</f>
        <v>77141</v>
      </c>
      <c r="H23" s="180">
        <f>'[3]For-data-entry'!BH21</f>
        <v>1136</v>
      </c>
      <c r="I23" s="180">
        <f>'[3]For-data-entry'!BI21</f>
        <v>100.43</v>
      </c>
    </row>
    <row r="24" spans="1:9" ht="18">
      <c r="A24" s="184">
        <v>10</v>
      </c>
      <c r="B24" s="185" t="str">
        <f>'[3]For-data-entry'!B22</f>
        <v>Oriental Bank of Commerce</v>
      </c>
      <c r="C24" s="177"/>
      <c r="D24" s="180">
        <f>'[3]For-data-entry'!BD22</f>
        <v>2687</v>
      </c>
      <c r="E24" s="180">
        <f>'[3]For-data-entry'!BE22</f>
        <v>6951</v>
      </c>
      <c r="F24" s="180">
        <f>'[3]For-data-entry'!AN22</f>
        <v>1057</v>
      </c>
      <c r="G24" s="180">
        <f>'[3]For-data-entry'!AO22</f>
        <v>4966</v>
      </c>
      <c r="H24" s="180">
        <f>'[3]For-data-entry'!BH22</f>
        <v>0</v>
      </c>
      <c r="I24" s="180">
        <f>'[3]For-data-entry'!BI22</f>
        <v>0</v>
      </c>
    </row>
    <row r="25" spans="1:9" ht="18">
      <c r="A25" s="184">
        <v>11</v>
      </c>
      <c r="B25" s="185" t="str">
        <f>'[3]For-data-entry'!B23</f>
        <v>Punjab National Bank</v>
      </c>
      <c r="C25" s="177"/>
      <c r="D25" s="180">
        <f>'[3]For-data-entry'!BD23</f>
        <v>16405</v>
      </c>
      <c r="E25" s="180">
        <f>'[3]For-data-entry'!BE23</f>
        <v>22705.35</v>
      </c>
      <c r="F25" s="180">
        <f>'[3]For-data-entry'!AN23</f>
        <v>2936</v>
      </c>
      <c r="G25" s="180">
        <f>'[3]For-data-entry'!AO23</f>
        <v>4528.9799999999996</v>
      </c>
      <c r="H25" s="180">
        <f>'[3]For-data-entry'!BH23</f>
        <v>381</v>
      </c>
      <c r="I25" s="180">
        <f>'[3]For-data-entry'!BI23</f>
        <v>39</v>
      </c>
    </row>
    <row r="26" spans="1:9" ht="18">
      <c r="A26" s="184">
        <v>12</v>
      </c>
      <c r="B26" s="185" t="str">
        <f>'[3]For-data-entry'!B24</f>
        <v>Punjab and Synd Bank</v>
      </c>
      <c r="C26" s="177"/>
      <c r="D26" s="180">
        <f>'[3]For-data-entry'!BD24</f>
        <v>0</v>
      </c>
      <c r="E26" s="180">
        <f>'[3]For-data-entry'!BE24</f>
        <v>0</v>
      </c>
      <c r="F26" s="180">
        <f>'[3]For-data-entry'!AN24</f>
        <v>17</v>
      </c>
      <c r="G26" s="180">
        <f>'[3]For-data-entry'!AO24</f>
        <v>37</v>
      </c>
      <c r="H26" s="180">
        <f>'[3]For-data-entry'!BH24</f>
        <v>0</v>
      </c>
      <c r="I26" s="180">
        <f>'[3]For-data-entry'!BI24</f>
        <v>0</v>
      </c>
    </row>
    <row r="27" spans="1:9" ht="18">
      <c r="A27" s="184">
        <v>13</v>
      </c>
      <c r="B27" s="185" t="str">
        <f>'[3]For-data-entry'!B25</f>
        <v>UCO Bank</v>
      </c>
      <c r="C27" s="177"/>
      <c r="D27" s="180">
        <f>'[3]For-data-entry'!BD25</f>
        <v>3350</v>
      </c>
      <c r="E27" s="180">
        <f>'[3]For-data-entry'!BE25</f>
        <v>3080</v>
      </c>
      <c r="F27" s="180">
        <f>'[3]For-data-entry'!AN25</f>
        <v>475</v>
      </c>
      <c r="G27" s="180">
        <f>'[3]For-data-entry'!AO25</f>
        <v>200</v>
      </c>
      <c r="H27" s="180">
        <f>'[3]For-data-entry'!BH25</f>
        <v>6</v>
      </c>
      <c r="I27" s="180">
        <f>'[3]For-data-entry'!BI25</f>
        <v>1</v>
      </c>
    </row>
    <row r="28" spans="1:9" ht="18">
      <c r="A28" s="184">
        <v>14</v>
      </c>
      <c r="B28" s="185" t="str">
        <f>'[3]For-data-entry'!B26</f>
        <v>Union Bank Of India</v>
      </c>
      <c r="C28" s="177"/>
      <c r="D28" s="180">
        <f>'[3]For-data-entry'!BD26</f>
        <v>120475</v>
      </c>
      <c r="E28" s="180">
        <f>'[3]For-data-entry'!BE26</f>
        <v>176047.1</v>
      </c>
      <c r="F28" s="180">
        <f>'[3]For-data-entry'!AN26</f>
        <v>38570</v>
      </c>
      <c r="G28" s="180">
        <f>'[3]For-data-entry'!AO26</f>
        <v>67500</v>
      </c>
      <c r="H28" s="180">
        <f>'[3]For-data-entry'!BH26</f>
        <v>287</v>
      </c>
      <c r="I28" s="180">
        <f>'[3]For-data-entry'!BI26</f>
        <v>164</v>
      </c>
    </row>
    <row r="29" spans="1:9" ht="18">
      <c r="A29" s="184">
        <v>15</v>
      </c>
      <c r="B29" s="185" t="str">
        <f>'[3]For-data-entry'!B27</f>
        <v>United Bank of India</v>
      </c>
      <c r="C29" s="177"/>
      <c r="D29" s="180">
        <f>'[3]For-data-entry'!BD27</f>
        <v>0</v>
      </c>
      <c r="E29" s="180">
        <f>'[3]For-data-entry'!BE27</f>
        <v>0</v>
      </c>
      <c r="F29" s="180">
        <f>'[3]For-data-entry'!AN27</f>
        <v>233</v>
      </c>
      <c r="G29" s="180">
        <f>'[3]For-data-entry'!AO27</f>
        <v>679</v>
      </c>
      <c r="H29" s="180">
        <f>'[3]For-data-entry'!BH27</f>
        <v>0</v>
      </c>
      <c r="I29" s="180">
        <f>'[3]For-data-entry'!BI27</f>
        <v>0</v>
      </c>
    </row>
    <row r="30" spans="1:9" ht="18">
      <c r="A30" s="184">
        <v>16</v>
      </c>
      <c r="B30" s="185" t="str">
        <f>'[3]For-data-entry'!B28</f>
        <v>IDBI Bank</v>
      </c>
      <c r="C30" s="178"/>
      <c r="D30" s="180">
        <f>'[3]For-data-entry'!BD28</f>
        <v>86571</v>
      </c>
      <c r="E30" s="180">
        <f>'[3]For-data-entry'!BE28</f>
        <v>198137</v>
      </c>
      <c r="F30" s="180">
        <f>'[3]For-data-entry'!AN28</f>
        <v>2254</v>
      </c>
      <c r="G30" s="180">
        <f>'[3]For-data-entry'!AO28</f>
        <v>10919</v>
      </c>
      <c r="H30" s="180">
        <f>'[3]For-data-entry'!BH28</f>
        <v>5</v>
      </c>
      <c r="I30" s="180">
        <f>'[3]For-data-entry'!BI28</f>
        <v>69.989999999999995</v>
      </c>
    </row>
    <row r="31" spans="1:9" ht="18">
      <c r="A31" s="184"/>
      <c r="B31" s="186" t="s">
        <v>356</v>
      </c>
      <c r="C31" s="177"/>
      <c r="D31" s="182">
        <f>'[3]For-data-entry'!BD29</f>
        <v>352099</v>
      </c>
      <c r="E31" s="182">
        <f>'[3]For-data-entry'!BE29</f>
        <v>580647.81000000006</v>
      </c>
      <c r="F31" s="182">
        <f>'[3]For-data-entry'!AN29</f>
        <v>81221</v>
      </c>
      <c r="G31" s="182">
        <f>'[3]For-data-entry'!AO29</f>
        <v>208296.97999999998</v>
      </c>
      <c r="H31" s="182">
        <f>'[3]For-data-entry'!BH29</f>
        <v>2497</v>
      </c>
      <c r="I31" s="182">
        <f>'[3]For-data-entry'!BI29</f>
        <v>655.65000000000009</v>
      </c>
    </row>
    <row r="32" spans="1:9" ht="18">
      <c r="A32" s="172"/>
      <c r="B32" s="177"/>
      <c r="C32" s="177"/>
      <c r="D32" s="180"/>
      <c r="E32" s="180"/>
      <c r="F32" s="180"/>
      <c r="G32" s="180"/>
      <c r="H32" s="180"/>
      <c r="I32" s="180"/>
    </row>
    <row r="33" spans="1:9" ht="18">
      <c r="A33" s="551" t="s">
        <v>357</v>
      </c>
      <c r="B33" s="551"/>
      <c r="C33" s="551"/>
      <c r="D33" s="551"/>
      <c r="E33" s="551"/>
      <c r="F33" s="551"/>
      <c r="G33" s="551"/>
      <c r="H33" s="551"/>
      <c r="I33" s="551"/>
    </row>
    <row r="34" spans="1:9" ht="18">
      <c r="A34" s="551" t="s">
        <v>332</v>
      </c>
      <c r="B34" s="551"/>
      <c r="C34" s="551"/>
      <c r="D34" s="551"/>
      <c r="E34" s="551"/>
      <c r="F34" s="551"/>
      <c r="G34" s="551"/>
      <c r="H34" s="551"/>
      <c r="I34" s="551"/>
    </row>
    <row r="35" spans="1:9" ht="18">
      <c r="A35" s="551" t="s">
        <v>394</v>
      </c>
      <c r="B35" s="551"/>
      <c r="C35" s="551"/>
      <c r="D35" s="551"/>
      <c r="E35" s="551"/>
      <c r="F35" s="551"/>
      <c r="G35" s="551"/>
      <c r="H35" s="551"/>
      <c r="I35" s="551"/>
    </row>
    <row r="36" spans="1:9" ht="18">
      <c r="A36" s="187"/>
      <c r="B36" s="187"/>
      <c r="C36" s="187"/>
      <c r="D36" s="187"/>
      <c r="E36" s="187"/>
      <c r="F36" s="187"/>
      <c r="G36" s="187"/>
      <c r="H36" s="171"/>
      <c r="I36" s="171"/>
    </row>
    <row r="37" spans="1:9" ht="18">
      <c r="A37" s="172" t="s">
        <v>335</v>
      </c>
      <c r="B37" s="557" t="s">
        <v>336</v>
      </c>
      <c r="C37" s="188"/>
      <c r="D37" s="558" t="s">
        <v>395</v>
      </c>
      <c r="E37" s="558"/>
      <c r="F37" s="558" t="s">
        <v>396</v>
      </c>
      <c r="G37" s="558"/>
      <c r="H37" s="558" t="s">
        <v>397</v>
      </c>
      <c r="I37" s="558"/>
    </row>
    <row r="38" spans="1:9" ht="18">
      <c r="A38" s="172" t="s">
        <v>341</v>
      </c>
      <c r="B38" s="557"/>
      <c r="C38" s="188"/>
      <c r="D38" s="176" t="s">
        <v>383</v>
      </c>
      <c r="E38" s="176" t="s">
        <v>384</v>
      </c>
      <c r="F38" s="176" t="s">
        <v>383</v>
      </c>
      <c r="G38" s="176" t="s">
        <v>384</v>
      </c>
      <c r="H38" s="176" t="s">
        <v>383</v>
      </c>
      <c r="I38" s="176" t="s">
        <v>384</v>
      </c>
    </row>
    <row r="39" spans="1:9" ht="18">
      <c r="A39" s="184" t="s">
        <v>359</v>
      </c>
      <c r="B39" s="186" t="s">
        <v>360</v>
      </c>
      <c r="C39" s="178"/>
      <c r="D39" s="180"/>
      <c r="E39" s="180"/>
      <c r="F39" s="180"/>
      <c r="G39" s="180"/>
      <c r="H39" s="180"/>
      <c r="I39" s="180"/>
    </row>
    <row r="40" spans="1:9" ht="18">
      <c r="A40" s="184">
        <v>1</v>
      </c>
      <c r="B40" s="185" t="str">
        <f>'[3]For-data-entry'!B32</f>
        <v>Karnataka Bank Ltd</v>
      </c>
      <c r="C40" s="178"/>
      <c r="D40" s="180">
        <f>'[3]For-data-entry'!BD32</f>
        <v>115018</v>
      </c>
      <c r="E40" s="180">
        <f>'[3]For-data-entry'!BE32</f>
        <v>129557</v>
      </c>
      <c r="F40" s="180">
        <f>'[3]For-data-entry'!AN32</f>
        <v>5928</v>
      </c>
      <c r="G40" s="180">
        <f>'[3]For-data-entry'!AO32</f>
        <v>7409</v>
      </c>
      <c r="H40" s="180">
        <f>'[3]For-data-entry'!BH32</f>
        <v>26</v>
      </c>
      <c r="I40" s="180">
        <f>'[3]For-data-entry'!BI32</f>
        <v>2</v>
      </c>
    </row>
    <row r="41" spans="1:9" ht="18">
      <c r="A41" s="184">
        <v>2</v>
      </c>
      <c r="B41" s="185" t="str">
        <f>'[3]For-data-entry'!B33</f>
        <v>Kotak Mahendra Bank</v>
      </c>
      <c r="C41" s="178"/>
      <c r="D41" s="180">
        <f>'[3]For-data-entry'!BD33</f>
        <v>12837</v>
      </c>
      <c r="E41" s="180">
        <f>'[3]For-data-entry'!BE33</f>
        <v>19818.75</v>
      </c>
      <c r="F41" s="180">
        <f>'[3]For-data-entry'!AN33</f>
        <v>2472</v>
      </c>
      <c r="G41" s="180">
        <f>'[3]For-data-entry'!AO33</f>
        <v>4478.3</v>
      </c>
      <c r="H41" s="180">
        <f>'[3]For-data-entry'!BH33</f>
        <v>0</v>
      </c>
      <c r="I41" s="180">
        <f>'[3]For-data-entry'!BI33</f>
        <v>0</v>
      </c>
    </row>
    <row r="42" spans="1:9" ht="18">
      <c r="A42" s="184">
        <v>3</v>
      </c>
      <c r="B42" s="185" t="str">
        <f>'[3]For-data-entry'!B34</f>
        <v>Cathelic Syrian Bank Ltd.</v>
      </c>
      <c r="C42" s="178"/>
      <c r="D42" s="180">
        <f>'[3]For-data-entry'!BD34</f>
        <v>4338</v>
      </c>
      <c r="E42" s="180">
        <f>'[3]For-data-entry'!BE34</f>
        <v>5009.84</v>
      </c>
      <c r="F42" s="180">
        <f>'[3]For-data-entry'!AN34</f>
        <v>14</v>
      </c>
      <c r="G42" s="180">
        <f>'[3]For-data-entry'!AO34</f>
        <v>14</v>
      </c>
      <c r="H42" s="180">
        <f>'[3]For-data-entry'!BH34</f>
        <v>1</v>
      </c>
      <c r="I42" s="180">
        <f>'[3]For-data-entry'!BI34</f>
        <v>0.14000000000000001</v>
      </c>
    </row>
    <row r="43" spans="1:9" ht="18">
      <c r="A43" s="184">
        <v>4</v>
      </c>
      <c r="B43" s="185" t="str">
        <f>'[3]For-data-entry'!B35</f>
        <v>City Union Bank Ltd</v>
      </c>
      <c r="C43" s="178"/>
      <c r="D43" s="180">
        <f>'[3]For-data-entry'!BD35</f>
        <v>2035</v>
      </c>
      <c r="E43" s="180">
        <f>'[3]For-data-entry'!BE35</f>
        <v>1336</v>
      </c>
      <c r="F43" s="180">
        <f>'[3]For-data-entry'!AN35</f>
        <v>16</v>
      </c>
      <c r="G43" s="180">
        <f>'[3]For-data-entry'!AO35</f>
        <v>114</v>
      </c>
      <c r="H43" s="180">
        <f>'[3]For-data-entry'!BH35</f>
        <v>0</v>
      </c>
      <c r="I43" s="180">
        <f>'[3]For-data-entry'!BI35</f>
        <v>0</v>
      </c>
    </row>
    <row r="44" spans="1:9" ht="18">
      <c r="A44" s="184">
        <v>5</v>
      </c>
      <c r="B44" s="185" t="str">
        <f>'[3]For-data-entry'!B36</f>
        <v>Dhanalaxmi Bank Ltd.</v>
      </c>
      <c r="C44" s="178"/>
      <c r="D44" s="180">
        <f>'[3]For-data-entry'!BD36</f>
        <v>0</v>
      </c>
      <c r="E44" s="180">
        <f>'[3]For-data-entry'!BE36</f>
        <v>0</v>
      </c>
      <c r="F44" s="180">
        <f>'[3]For-data-entry'!AN36</f>
        <v>4</v>
      </c>
      <c r="G44" s="180">
        <f>'[3]For-data-entry'!AO36</f>
        <v>2</v>
      </c>
      <c r="H44" s="180">
        <f>'[3]For-data-entry'!BH36</f>
        <v>0</v>
      </c>
      <c r="I44" s="180">
        <f>'[3]For-data-entry'!BI36</f>
        <v>0</v>
      </c>
    </row>
    <row r="45" spans="1:9" ht="18">
      <c r="A45" s="184">
        <v>6</v>
      </c>
      <c r="B45" s="185" t="str">
        <f>'[3]For-data-entry'!B37</f>
        <v>Federal Bank Ltd.</v>
      </c>
      <c r="C45" s="178"/>
      <c r="D45" s="180">
        <f>'[3]For-data-entry'!BD37</f>
        <v>32914</v>
      </c>
      <c r="E45" s="180">
        <f>'[3]For-data-entry'!BE37</f>
        <v>37351</v>
      </c>
      <c r="F45" s="180">
        <f>'[3]For-data-entry'!AN37</f>
        <v>678</v>
      </c>
      <c r="G45" s="180">
        <f>'[3]For-data-entry'!AO37</f>
        <v>1002</v>
      </c>
      <c r="H45" s="180">
        <f>'[3]For-data-entry'!BH37</f>
        <v>0</v>
      </c>
      <c r="I45" s="180">
        <f>'[3]For-data-entry'!BI37</f>
        <v>0</v>
      </c>
    </row>
    <row r="46" spans="1:9" ht="18">
      <c r="A46" s="184">
        <v>7</v>
      </c>
      <c r="B46" s="185" t="str">
        <f>'[3]For-data-entry'!B38</f>
        <v>J and K Bank Ltd</v>
      </c>
      <c r="C46" s="178"/>
      <c r="D46" s="180">
        <f>'[3]For-data-entry'!BD38</f>
        <v>0</v>
      </c>
      <c r="E46" s="180">
        <f>'[3]For-data-entry'!BE38</f>
        <v>0</v>
      </c>
      <c r="F46" s="180">
        <f>'[3]For-data-entry'!AN38</f>
        <v>0</v>
      </c>
      <c r="G46" s="180">
        <f>'[3]For-data-entry'!AO38</f>
        <v>0</v>
      </c>
      <c r="H46" s="180">
        <f>'[3]For-data-entry'!BH38</f>
        <v>0</v>
      </c>
      <c r="I46" s="180">
        <f>'[3]For-data-entry'!BI38</f>
        <v>0</v>
      </c>
    </row>
    <row r="47" spans="1:9" ht="18">
      <c r="A47" s="184">
        <v>8</v>
      </c>
      <c r="B47" s="185" t="str">
        <f>'[3]For-data-entry'!B39</f>
        <v>Karur Vysya Bank Ltd.</v>
      </c>
      <c r="C47" s="178"/>
      <c r="D47" s="180">
        <f>'[3]For-data-entry'!BD39</f>
        <v>218</v>
      </c>
      <c r="E47" s="180">
        <f>'[3]For-data-entry'!BE39</f>
        <v>1108</v>
      </c>
      <c r="F47" s="180">
        <f>'[3]For-data-entry'!AN39</f>
        <v>2688</v>
      </c>
      <c r="G47" s="180">
        <f>'[3]For-data-entry'!AO39</f>
        <v>3203.9</v>
      </c>
      <c r="H47" s="180">
        <f>'[3]For-data-entry'!BH39</f>
        <v>33</v>
      </c>
      <c r="I47" s="180">
        <f>'[3]For-data-entry'!BI39</f>
        <v>8.76</v>
      </c>
    </row>
    <row r="48" spans="1:9" ht="18">
      <c r="A48" s="184">
        <v>9</v>
      </c>
      <c r="B48" s="185" t="str">
        <f>'[3]For-data-entry'!B40</f>
        <v>Lakshmi Vilas Bank Ltd</v>
      </c>
      <c r="C48" s="178"/>
      <c r="D48" s="180">
        <f>'[3]For-data-entry'!BD40</f>
        <v>4589</v>
      </c>
      <c r="E48" s="180">
        <f>'[3]For-data-entry'!BE40</f>
        <v>28349</v>
      </c>
      <c r="F48" s="180">
        <f>'[3]For-data-entry'!AN40</f>
        <v>35</v>
      </c>
      <c r="G48" s="180">
        <f>'[3]For-data-entry'!AO40</f>
        <v>21</v>
      </c>
      <c r="H48" s="180">
        <f>'[3]For-data-entry'!BH40</f>
        <v>0</v>
      </c>
      <c r="I48" s="180">
        <f>'[3]For-data-entry'!BI40</f>
        <v>0</v>
      </c>
    </row>
    <row r="49" spans="1:9" ht="18">
      <c r="A49" s="184">
        <v>10</v>
      </c>
      <c r="B49" s="185" t="str">
        <f>'[3]For-data-entry'!B41</f>
        <v xml:space="preserve">Ratnakar Bank Ltd </v>
      </c>
      <c r="C49" s="178"/>
      <c r="D49" s="180">
        <f>'[3]For-data-entry'!BD41</f>
        <v>97252</v>
      </c>
      <c r="E49" s="180">
        <f>'[3]For-data-entry'!BE41</f>
        <v>33017.69</v>
      </c>
      <c r="F49" s="180">
        <f>'[3]For-data-entry'!AN41</f>
        <v>22418</v>
      </c>
      <c r="G49" s="180">
        <f>'[3]For-data-entry'!AO41</f>
        <v>3125.91</v>
      </c>
      <c r="H49" s="180">
        <f>'[3]For-data-entry'!BH41</f>
        <v>0</v>
      </c>
      <c r="I49" s="180">
        <f>'[3]For-data-entry'!BI41</f>
        <v>0</v>
      </c>
    </row>
    <row r="50" spans="1:9" ht="18">
      <c r="A50" s="184">
        <v>11</v>
      </c>
      <c r="B50" s="185" t="str">
        <f>'[3]For-data-entry'!B42</f>
        <v>South Indian Bank Ltd</v>
      </c>
      <c r="C50" s="178"/>
      <c r="D50" s="180">
        <f>'[3]For-data-entry'!BD42</f>
        <v>7783</v>
      </c>
      <c r="E50" s="180">
        <f>'[3]For-data-entry'!BE42</f>
        <v>7361</v>
      </c>
      <c r="F50" s="180">
        <f>'[3]For-data-entry'!AN42</f>
        <v>259</v>
      </c>
      <c r="G50" s="180">
        <f>'[3]For-data-entry'!AO42</f>
        <v>384</v>
      </c>
      <c r="H50" s="180">
        <f>'[3]For-data-entry'!BH42</f>
        <v>0</v>
      </c>
      <c r="I50" s="180">
        <f>'[3]For-data-entry'!BI42</f>
        <v>0</v>
      </c>
    </row>
    <row r="51" spans="1:9" ht="18">
      <c r="A51" s="184">
        <v>12</v>
      </c>
      <c r="B51" s="185" t="str">
        <f>'[3]For-data-entry'!B43</f>
        <v>Tamil Nadu Merchantile Bank Ltd.</v>
      </c>
      <c r="C51" s="178"/>
      <c r="D51" s="180">
        <f>'[3]For-data-entry'!BD43</f>
        <v>1350</v>
      </c>
      <c r="E51" s="180">
        <f>'[3]For-data-entry'!BE43</f>
        <v>1109.1199999999999</v>
      </c>
      <c r="F51" s="180">
        <f>'[3]For-data-entry'!AN43</f>
        <v>35</v>
      </c>
      <c r="G51" s="180">
        <f>'[3]For-data-entry'!AO43</f>
        <v>33.159999999999997</v>
      </c>
      <c r="H51" s="180">
        <f>'[3]For-data-entry'!BH43</f>
        <v>7</v>
      </c>
      <c r="I51" s="180">
        <f>'[3]For-data-entry'!BI43</f>
        <v>0.25</v>
      </c>
    </row>
    <row r="52" spans="1:9" ht="18">
      <c r="A52" s="184">
        <v>13</v>
      </c>
      <c r="B52" s="185" t="str">
        <f>'[3]For-data-entry'!B44</f>
        <v>IndusInd Bank</v>
      </c>
      <c r="C52" s="178"/>
      <c r="D52" s="180">
        <f>'[3]For-data-entry'!BD44</f>
        <v>19304</v>
      </c>
      <c r="E52" s="180">
        <f>'[3]For-data-entry'!BE44</f>
        <v>33423.730000000003</v>
      </c>
      <c r="F52" s="180">
        <f>'[3]For-data-entry'!AN44</f>
        <v>1930</v>
      </c>
      <c r="G52" s="180">
        <f>'[3]For-data-entry'!AO44</f>
        <v>2480.17</v>
      </c>
      <c r="H52" s="180">
        <f>'[3]For-data-entry'!BH44</f>
        <v>0</v>
      </c>
      <c r="I52" s="180">
        <f>'[3]For-data-entry'!BI44</f>
        <v>0</v>
      </c>
    </row>
    <row r="53" spans="1:9" ht="18">
      <c r="A53" s="184">
        <v>14</v>
      </c>
      <c r="B53" s="185" t="str">
        <f>'[3]For-data-entry'!B45</f>
        <v>HDFC Bank Ltd</v>
      </c>
      <c r="C53" s="189"/>
      <c r="D53" s="180">
        <f>'[3]For-data-entry'!BD45</f>
        <v>37449</v>
      </c>
      <c r="E53" s="180">
        <f>'[3]For-data-entry'!BE45</f>
        <v>71998.960000000006</v>
      </c>
      <c r="F53" s="180">
        <f>'[3]For-data-entry'!AN45</f>
        <v>1355</v>
      </c>
      <c r="G53" s="180">
        <f>'[3]For-data-entry'!AO45</f>
        <v>3336.48</v>
      </c>
      <c r="H53" s="180">
        <f>'[3]For-data-entry'!BH45</f>
        <v>0</v>
      </c>
      <c r="I53" s="180">
        <f>'[3]For-data-entry'!BI45</f>
        <v>0</v>
      </c>
    </row>
    <row r="54" spans="1:9" ht="18">
      <c r="A54" s="184">
        <v>15</v>
      </c>
      <c r="B54" s="185" t="str">
        <f>'[3]For-data-entry'!B46</f>
        <v xml:space="preserve">Axis Bank Ltd </v>
      </c>
      <c r="C54" s="178"/>
      <c r="D54" s="180">
        <f>'[3]For-data-entry'!BD46</f>
        <v>22035</v>
      </c>
      <c r="E54" s="180">
        <f>'[3]For-data-entry'!BE46</f>
        <v>50123</v>
      </c>
      <c r="F54" s="180">
        <f>'[3]For-data-entry'!AN46</f>
        <v>10095</v>
      </c>
      <c r="G54" s="180">
        <f>'[3]For-data-entry'!AO46</f>
        <v>5302</v>
      </c>
      <c r="H54" s="180">
        <f>'[3]For-data-entry'!BH46</f>
        <v>0</v>
      </c>
      <c r="I54" s="180">
        <f>'[3]For-data-entry'!BI46</f>
        <v>0</v>
      </c>
    </row>
    <row r="55" spans="1:9" ht="18">
      <c r="A55" s="184">
        <v>16</v>
      </c>
      <c r="B55" s="185" t="str">
        <f>'[3]For-data-entry'!B47</f>
        <v>ICICI Bank Ltd</v>
      </c>
      <c r="C55" s="178"/>
      <c r="D55" s="180">
        <f>'[3]For-data-entry'!BD47</f>
        <v>18220</v>
      </c>
      <c r="E55" s="180">
        <f>'[3]For-data-entry'!BE47</f>
        <v>94958.349900000001</v>
      </c>
      <c r="F55" s="180">
        <f>'[3]For-data-entry'!AN47</f>
        <v>10873</v>
      </c>
      <c r="G55" s="180">
        <f>'[3]For-data-entry'!AO47</f>
        <v>20122</v>
      </c>
      <c r="H55" s="180">
        <f>'[3]For-data-entry'!BH47</f>
        <v>0</v>
      </c>
      <c r="I55" s="180">
        <f>'[3]For-data-entry'!BI47</f>
        <v>0</v>
      </c>
    </row>
    <row r="56" spans="1:9" ht="18">
      <c r="A56" s="184">
        <v>17</v>
      </c>
      <c r="B56" s="185" t="str">
        <f>'[3]For-data-entry'!B48</f>
        <v>YES BANK Ltd.</v>
      </c>
      <c r="C56" s="178"/>
      <c r="D56" s="180">
        <f>'[3]For-data-entry'!BD48</f>
        <v>18190</v>
      </c>
      <c r="E56" s="180">
        <f>'[3]For-data-entry'!BE48</f>
        <v>26713</v>
      </c>
      <c r="F56" s="180">
        <f>'[3]For-data-entry'!AN48</f>
        <v>4</v>
      </c>
      <c r="G56" s="180">
        <f>'[3]For-data-entry'!AO48</f>
        <v>15</v>
      </c>
      <c r="H56" s="180">
        <f>'[3]For-data-entry'!BH48</f>
        <v>0</v>
      </c>
      <c r="I56" s="180">
        <f>'[3]For-data-entry'!BI48</f>
        <v>0</v>
      </c>
    </row>
    <row r="57" spans="1:9" ht="18">
      <c r="A57" s="184"/>
      <c r="B57" s="186" t="s">
        <v>361</v>
      </c>
      <c r="C57" s="178"/>
      <c r="D57" s="182">
        <f>'[3]For-data-entry'!BD49</f>
        <v>393532</v>
      </c>
      <c r="E57" s="182">
        <f>'[3]For-data-entry'!BE49</f>
        <v>541234.4399</v>
      </c>
      <c r="F57" s="182">
        <f>'[3]For-data-entry'!AN49</f>
        <v>58804</v>
      </c>
      <c r="G57" s="182">
        <f>'[3]For-data-entry'!AO49</f>
        <v>51042.92</v>
      </c>
      <c r="H57" s="182">
        <f>'[3]For-data-entry'!BH49</f>
        <v>67</v>
      </c>
      <c r="I57" s="182">
        <f>'[3]For-data-entry'!BI49</f>
        <v>11.15</v>
      </c>
    </row>
    <row r="58" spans="1:9" ht="18">
      <c r="A58" s="184" t="s">
        <v>362</v>
      </c>
      <c r="B58" s="186" t="s">
        <v>363</v>
      </c>
      <c r="C58" s="178"/>
      <c r="D58" s="180"/>
      <c r="E58" s="180"/>
      <c r="F58" s="180"/>
      <c r="G58" s="180"/>
      <c r="H58" s="180"/>
      <c r="I58" s="180"/>
    </row>
    <row r="59" spans="1:9" ht="18">
      <c r="A59" s="184">
        <v>1</v>
      </c>
      <c r="B59" s="185" t="str">
        <f>'[3]For-data-entry'!B51</f>
        <v xml:space="preserve">Kavery Grameena Bank </v>
      </c>
      <c r="C59" s="178"/>
      <c r="D59" s="180">
        <f>'[3]For-data-entry'!BD51</f>
        <v>256433</v>
      </c>
      <c r="E59" s="180">
        <f>'[3]For-data-entry'!BE51</f>
        <v>246494</v>
      </c>
      <c r="F59" s="180">
        <f>'[3]For-data-entry'!AN51</f>
        <v>93187</v>
      </c>
      <c r="G59" s="180">
        <f>'[3]For-data-entry'!AO51</f>
        <v>99708</v>
      </c>
      <c r="H59" s="180">
        <f>'[3]For-data-entry'!BH51</f>
        <v>0</v>
      </c>
      <c r="I59" s="180">
        <f>'[3]For-data-entry'!BI51</f>
        <v>0</v>
      </c>
    </row>
    <row r="60" spans="1:9" ht="18">
      <c r="A60" s="184">
        <v>2</v>
      </c>
      <c r="B60" s="185" t="str">
        <f>'[3]For-data-entry'!B52</f>
        <v>Pragathi Krishna  Grameena Bank</v>
      </c>
      <c r="C60" s="178"/>
      <c r="D60" s="180">
        <f>'[3]For-data-entry'!BD52</f>
        <v>587333</v>
      </c>
      <c r="E60" s="180">
        <f>'[3]For-data-entry'!BE52</f>
        <v>493698</v>
      </c>
      <c r="F60" s="180">
        <f>'[3]For-data-entry'!AN52</f>
        <v>77102</v>
      </c>
      <c r="G60" s="180">
        <f>'[3]For-data-entry'!AO52</f>
        <v>59389</v>
      </c>
      <c r="H60" s="180">
        <f>'[3]For-data-entry'!BH52</f>
        <v>0</v>
      </c>
      <c r="I60" s="180">
        <f>'[3]For-data-entry'!BI52</f>
        <v>0</v>
      </c>
    </row>
    <row r="61" spans="1:9" ht="18">
      <c r="A61" s="184">
        <v>3</v>
      </c>
      <c r="B61" s="185" t="str">
        <f>'[3]For-data-entry'!B53</f>
        <v>Karnataka Vikas Grameena Bank</v>
      </c>
      <c r="C61" s="178"/>
      <c r="D61" s="180">
        <f>'[3]For-data-entry'!BD53</f>
        <v>306178</v>
      </c>
      <c r="E61" s="180">
        <f>'[3]For-data-entry'!BE53</f>
        <v>249609.11</v>
      </c>
      <c r="F61" s="180">
        <f>'[3]For-data-entry'!AN53</f>
        <v>156871</v>
      </c>
      <c r="G61" s="180">
        <f>'[3]For-data-entry'!AO53</f>
        <v>116279.4</v>
      </c>
      <c r="H61" s="180">
        <f>'[3]For-data-entry'!BH53</f>
        <v>75</v>
      </c>
      <c r="I61" s="180">
        <f>'[3]For-data-entry'!BI53</f>
        <v>9.1</v>
      </c>
    </row>
    <row r="62" spans="1:9" ht="18">
      <c r="A62" s="184"/>
      <c r="B62" s="186" t="s">
        <v>364</v>
      </c>
      <c r="C62" s="178"/>
      <c r="D62" s="182">
        <f>'[3]For-data-entry'!BD54</f>
        <v>1149944</v>
      </c>
      <c r="E62" s="182">
        <f>'[3]For-data-entry'!BE54</f>
        <v>989801.11</v>
      </c>
      <c r="F62" s="182">
        <f>'[3]For-data-entry'!AN54</f>
        <v>327160</v>
      </c>
      <c r="G62" s="182">
        <f>'[3]For-data-entry'!AO54</f>
        <v>275376.40000000002</v>
      </c>
      <c r="H62" s="182">
        <f>'[3]For-data-entry'!BH54</f>
        <v>75</v>
      </c>
      <c r="I62" s="182">
        <f>'[3]For-data-entry'!BI54</f>
        <v>9.1</v>
      </c>
    </row>
    <row r="63" spans="1:9" ht="18">
      <c r="A63" s="186" t="s">
        <v>365</v>
      </c>
      <c r="B63" s="190"/>
      <c r="C63" s="178"/>
      <c r="D63" s="182">
        <f>'[3]For-data-entry'!BD58</f>
        <v>2934777</v>
      </c>
      <c r="E63" s="182">
        <f>'[3]For-data-entry'!BE58</f>
        <v>4188076.2499000002</v>
      </c>
      <c r="F63" s="182">
        <f>'[3]For-data-entry'!AN58</f>
        <v>625629</v>
      </c>
      <c r="G63" s="182">
        <f>'[3]For-data-entry'!AO58</f>
        <v>1011989.9</v>
      </c>
      <c r="H63" s="182">
        <f>'[3]For-data-entry'!BH58</f>
        <v>32538</v>
      </c>
      <c r="I63" s="182">
        <f>'[3]For-data-entry'!BI58</f>
        <v>5064.7999999999993</v>
      </c>
    </row>
    <row r="64" spans="1:9" ht="18">
      <c r="A64" s="186" t="s">
        <v>398</v>
      </c>
      <c r="B64" s="186"/>
      <c r="C64" s="178"/>
      <c r="D64" s="182">
        <f>'[3]For-data-entry'!BD56</f>
        <v>4084721</v>
      </c>
      <c r="E64" s="182">
        <f>'[3]For-data-entry'!BE56</f>
        <v>5177877.3599000005</v>
      </c>
      <c r="F64" s="182">
        <f>'[3]For-data-entry'!AN56</f>
        <v>952789</v>
      </c>
      <c r="G64" s="182">
        <f>'[3]For-data-entry'!AO56</f>
        <v>1287366.3</v>
      </c>
      <c r="H64" s="182">
        <f>'[3]For-data-entry'!BH56</f>
        <v>32613</v>
      </c>
      <c r="I64" s="182">
        <f>'[3]For-data-entry'!BI56</f>
        <v>5073.8999999999996</v>
      </c>
    </row>
    <row r="65" spans="1:9" ht="18">
      <c r="A65" s="184" t="s">
        <v>367</v>
      </c>
      <c r="B65" s="186" t="s">
        <v>368</v>
      </c>
      <c r="C65" s="178"/>
      <c r="D65" s="180"/>
      <c r="E65" s="180"/>
      <c r="F65" s="180"/>
      <c r="G65" s="180"/>
      <c r="H65" s="180"/>
      <c r="I65" s="180"/>
    </row>
    <row r="66" spans="1:9" ht="18">
      <c r="A66" s="184">
        <v>1</v>
      </c>
      <c r="B66" s="185" t="str">
        <f>'[3]For-data-entry'!B61</f>
        <v>KSCARD Bk.Ltd</v>
      </c>
      <c r="C66" s="178"/>
      <c r="D66" s="180">
        <f>'[3]For-data-entry'!BD61</f>
        <v>248292</v>
      </c>
      <c r="E66" s="180">
        <f>'[3]For-data-entry'!BE61</f>
        <v>124777</v>
      </c>
      <c r="F66" s="180">
        <f>'[3]For-data-entry'!AN61</f>
        <v>22208</v>
      </c>
      <c r="G66" s="180">
        <f>'[3]For-data-entry'!AO61</f>
        <v>12043</v>
      </c>
      <c r="H66" s="180">
        <f>'[3]For-data-entry'!BH61</f>
        <v>0</v>
      </c>
      <c r="I66" s="180">
        <f>'[3]For-data-entry'!BI61</f>
        <v>0</v>
      </c>
    </row>
    <row r="67" spans="1:9" ht="18">
      <c r="A67" s="184">
        <v>2</v>
      </c>
      <c r="B67" s="185" t="str">
        <f>'[3]For-data-entry'!B62</f>
        <v xml:space="preserve">K.S.Coop Apex Bank ltd </v>
      </c>
      <c r="C67" s="178"/>
      <c r="D67" s="180">
        <f>'[3]For-data-entry'!BD62</f>
        <v>1637745</v>
      </c>
      <c r="E67" s="180">
        <f>'[3]For-data-entry'!BE62</f>
        <v>835475</v>
      </c>
      <c r="F67" s="180">
        <f>'[3]For-data-entry'!AN62</f>
        <v>371389</v>
      </c>
      <c r="G67" s="180">
        <f>'[3]For-data-entry'!AO62</f>
        <v>187856</v>
      </c>
      <c r="H67" s="180">
        <f>'[3]For-data-entry'!BH62</f>
        <v>0</v>
      </c>
      <c r="I67" s="180">
        <f>'[3]For-data-entry'!BI62</f>
        <v>0</v>
      </c>
    </row>
    <row r="68" spans="1:9" ht="18">
      <c r="A68" s="184">
        <v>3</v>
      </c>
      <c r="B68" s="185" t="str">
        <f>'[3]For-data-entry'!B63</f>
        <v>Indl.Co.Op.Bank ltd.</v>
      </c>
      <c r="C68" s="178"/>
      <c r="D68" s="180">
        <f>'[3]For-data-entry'!BD63</f>
        <v>0</v>
      </c>
      <c r="E68" s="180">
        <f>'[3]For-data-entry'!BE63</f>
        <v>0</v>
      </c>
      <c r="F68" s="180">
        <f>'[3]For-data-entry'!AN63</f>
        <v>0</v>
      </c>
      <c r="G68" s="180">
        <f>'[3]For-data-entry'!AO63</f>
        <v>0</v>
      </c>
      <c r="H68" s="180">
        <f>'[3]For-data-entry'!BH63</f>
        <v>0</v>
      </c>
      <c r="I68" s="180">
        <f>'[3]For-data-entry'!BI63</f>
        <v>0</v>
      </c>
    </row>
    <row r="69" spans="1:9" ht="18">
      <c r="A69" s="184"/>
      <c r="B69" s="186" t="s">
        <v>369</v>
      </c>
      <c r="C69" s="178"/>
      <c r="D69" s="182">
        <f>'[3]For-data-entry'!BD64</f>
        <v>1886037</v>
      </c>
      <c r="E69" s="182">
        <f>'[3]For-data-entry'!BE64</f>
        <v>960252</v>
      </c>
      <c r="F69" s="182">
        <f>'[3]For-data-entry'!AN64</f>
        <v>393597</v>
      </c>
      <c r="G69" s="182">
        <f>'[3]For-data-entry'!AO64</f>
        <v>199899</v>
      </c>
      <c r="H69" s="182">
        <f>'[3]For-data-entry'!BH64</f>
        <v>0</v>
      </c>
      <c r="I69" s="182">
        <f>'[3]For-data-entry'!BI64</f>
        <v>0</v>
      </c>
    </row>
    <row r="70" spans="1:9" ht="18">
      <c r="A70" s="184" t="s">
        <v>370</v>
      </c>
      <c r="B70" s="185" t="str">
        <f>'[3]For-data-entry'!B65</f>
        <v>KSFC</v>
      </c>
      <c r="C70" s="178"/>
      <c r="D70" s="180">
        <f>'[3]For-data-entry'!BD65</f>
        <v>0</v>
      </c>
      <c r="E70" s="180">
        <f>'[3]For-data-entry'!BE65</f>
        <v>0</v>
      </c>
      <c r="F70" s="180">
        <f>'[3]For-data-entry'!AN65</f>
        <v>1521</v>
      </c>
      <c r="G70" s="180">
        <f>'[3]For-data-entry'!AO65</f>
        <v>49883.85</v>
      </c>
      <c r="H70" s="180">
        <f>'[3]For-data-entry'!BH65</f>
        <v>0</v>
      </c>
      <c r="I70" s="180">
        <f>'[3]For-data-entry'!BI65</f>
        <v>0</v>
      </c>
    </row>
    <row r="71" spans="1:9" ht="18">
      <c r="A71" s="184"/>
      <c r="B71" s="186" t="s">
        <v>371</v>
      </c>
      <c r="C71" s="178"/>
      <c r="D71" s="180">
        <f>'[3]For-data-entry'!BD66</f>
        <v>0</v>
      </c>
      <c r="E71" s="180">
        <f>'[3]For-data-entry'!BE66</f>
        <v>0</v>
      </c>
      <c r="F71" s="182">
        <f>'[3]For-data-entry'!AN66</f>
        <v>1521</v>
      </c>
      <c r="G71" s="180">
        <f>'[3]For-data-entry'!AO66</f>
        <v>49883.85</v>
      </c>
      <c r="H71" s="180">
        <f>'[3]For-data-entry'!BH66</f>
        <v>0</v>
      </c>
      <c r="I71" s="180">
        <f>'[3]For-data-entry'!BI66</f>
        <v>0</v>
      </c>
    </row>
    <row r="72" spans="1:9" ht="18">
      <c r="A72" s="184"/>
      <c r="B72" s="186" t="s">
        <v>399</v>
      </c>
      <c r="C72" s="178"/>
      <c r="D72" s="182">
        <f>'[3]For-data-entry'!BD67</f>
        <v>5970758</v>
      </c>
      <c r="E72" s="182">
        <f>'[3]For-data-entry'!BE67</f>
        <v>6138129.3599000005</v>
      </c>
      <c r="F72" s="182">
        <f>'[3]For-data-entry'!AN67</f>
        <v>1347907</v>
      </c>
      <c r="G72" s="182">
        <f>'[3]For-data-entry'!AO67</f>
        <v>1537149.1500000001</v>
      </c>
      <c r="H72" s="182">
        <f>'[3]For-data-entry'!BH67</f>
        <v>32613</v>
      </c>
      <c r="I72" s="182">
        <f>'[3]For-data-entry'!BI67</f>
        <v>5073.8999999999996</v>
      </c>
    </row>
    <row r="73" spans="1:9" ht="18">
      <c r="A73" s="172"/>
      <c r="B73" s="178"/>
      <c r="C73" s="178"/>
      <c r="D73" s="180"/>
      <c r="E73" s="180"/>
      <c r="F73" s="180"/>
      <c r="G73" s="180"/>
      <c r="H73" s="180"/>
      <c r="I73" s="180"/>
    </row>
  </sheetData>
  <mergeCells count="15">
    <mergeCell ref="A14:B14"/>
    <mergeCell ref="A33:I33"/>
    <mergeCell ref="A34:I34"/>
    <mergeCell ref="A35:I35"/>
    <mergeCell ref="B37:B38"/>
    <mergeCell ref="D37:E37"/>
    <mergeCell ref="F37:G37"/>
    <mergeCell ref="H37:I37"/>
    <mergeCell ref="A1:I1"/>
    <mergeCell ref="A2:I2"/>
    <mergeCell ref="A3:I3"/>
    <mergeCell ref="B5:B6"/>
    <mergeCell ref="D5:E5"/>
    <mergeCell ref="F5:G5"/>
    <mergeCell ref="H5:I5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76"/>
  <sheetViews>
    <sheetView workbookViewId="0">
      <pane ySplit="7" topLeftCell="A8" activePane="bottomLeft" state="frozen"/>
      <selection pane="bottomLeft" activeCell="B4" sqref="B4:B7"/>
    </sheetView>
  </sheetViews>
  <sheetFormatPr defaultRowHeight="20.25"/>
  <cols>
    <col min="1" max="1" width="11.5703125" style="193" bestFit="1" customWidth="1"/>
    <col min="2" max="2" width="37.140625" style="193" customWidth="1"/>
    <col min="3" max="3" width="17.5703125" style="193" customWidth="1"/>
    <col min="4" max="4" width="17.85546875" style="193" customWidth="1"/>
    <col min="5" max="5" width="16.7109375" style="193" customWidth="1"/>
    <col min="6" max="6" width="16.85546875" style="193" customWidth="1"/>
    <col min="7" max="7" width="18.140625" style="193" customWidth="1"/>
    <col min="8" max="8" width="18.85546875" style="193" customWidth="1"/>
    <col min="9" max="9" width="16" style="193" customWidth="1"/>
    <col min="10" max="10" width="16.85546875" style="193" customWidth="1"/>
    <col min="11" max="11" width="15.5703125" style="193" customWidth="1"/>
    <col min="12" max="12" width="16.28515625" style="193" customWidth="1"/>
    <col min="13" max="13" width="15.140625" style="193" customWidth="1"/>
    <col min="14" max="14" width="16" style="193" customWidth="1"/>
    <col min="15" max="15" width="17.85546875" style="193" customWidth="1"/>
    <col min="16" max="16" width="18.42578125" style="193" customWidth="1"/>
    <col min="17" max="17" width="17" style="193" customWidth="1"/>
    <col min="18" max="18" width="15.5703125" style="193" customWidth="1"/>
    <col min="19" max="19" width="13.85546875" style="193" customWidth="1"/>
    <col min="20" max="20" width="14.140625" style="193" customWidth="1"/>
    <col min="21" max="21" width="15.28515625" style="193" customWidth="1"/>
    <col min="22" max="22" width="13.85546875" style="193" customWidth="1"/>
    <col min="23" max="23" width="14.5703125" style="193" customWidth="1"/>
    <col min="24" max="24" width="17.42578125" style="193" customWidth="1"/>
    <col min="25" max="25" width="19.42578125" style="193" customWidth="1"/>
    <col min="26" max="26" width="17.42578125" style="193" customWidth="1"/>
    <col min="27" max="27" width="19.7109375" style="193" customWidth="1"/>
    <col min="28" max="28" width="17.7109375" style="193" customWidth="1"/>
    <col min="29" max="29" width="20.42578125" style="193" customWidth="1"/>
    <col min="30" max="30" width="11.42578125" style="193" customWidth="1"/>
    <col min="31" max="16384" width="9.140625" style="193"/>
  </cols>
  <sheetData>
    <row r="1" spans="1:29" s="192" customFormat="1" ht="30">
      <c r="A1" s="559" t="s">
        <v>357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191"/>
      <c r="AB1" s="191"/>
      <c r="AC1" s="191"/>
    </row>
    <row r="2" spans="1:29" s="192" customFormat="1" ht="30">
      <c r="A2" s="559" t="s">
        <v>400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191"/>
      <c r="AB2" s="191"/>
      <c r="AC2" s="191"/>
    </row>
    <row r="3" spans="1:29" s="192" customFormat="1" ht="30.75" thickBot="1">
      <c r="A3" s="560" t="s">
        <v>401</v>
      </c>
      <c r="B3" s="561"/>
      <c r="C3" s="559"/>
      <c r="D3" s="559"/>
      <c r="E3" s="559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</row>
    <row r="4" spans="1:29">
      <c r="A4" s="562" t="s">
        <v>402</v>
      </c>
      <c r="B4" s="563" t="s">
        <v>336</v>
      </c>
      <c r="C4" s="565" t="s">
        <v>374</v>
      </c>
      <c r="D4" s="566"/>
      <c r="E4" s="567"/>
      <c r="F4" s="571" t="s">
        <v>375</v>
      </c>
      <c r="G4" s="572"/>
      <c r="H4" s="573"/>
      <c r="I4" s="576" t="s">
        <v>376</v>
      </c>
      <c r="J4" s="572"/>
      <c r="K4" s="573"/>
      <c r="L4" s="564" t="s">
        <v>377</v>
      </c>
      <c r="M4" s="564"/>
      <c r="N4" s="578"/>
      <c r="O4" s="564" t="s">
        <v>378</v>
      </c>
      <c r="P4" s="564"/>
      <c r="Q4" s="564"/>
      <c r="R4" s="579" t="s">
        <v>379</v>
      </c>
      <c r="S4" s="580"/>
      <c r="T4" s="581"/>
      <c r="U4" s="579" t="s">
        <v>380</v>
      </c>
      <c r="V4" s="580"/>
      <c r="W4" s="581"/>
      <c r="X4" s="564" t="s">
        <v>381</v>
      </c>
      <c r="Y4" s="564"/>
      <c r="Z4" s="564"/>
      <c r="AA4" s="564" t="s">
        <v>403</v>
      </c>
      <c r="AB4" s="564"/>
      <c r="AC4" s="564"/>
    </row>
    <row r="5" spans="1:29" ht="21" thickBot="1">
      <c r="A5" s="562"/>
      <c r="B5" s="563"/>
      <c r="C5" s="568"/>
      <c r="D5" s="569"/>
      <c r="E5" s="570"/>
      <c r="F5" s="574"/>
      <c r="G5" s="574"/>
      <c r="H5" s="575"/>
      <c r="I5" s="577"/>
      <c r="J5" s="574"/>
      <c r="K5" s="575"/>
      <c r="L5" s="578"/>
      <c r="M5" s="578"/>
      <c r="N5" s="578"/>
      <c r="O5" s="564"/>
      <c r="P5" s="564"/>
      <c r="Q5" s="564"/>
      <c r="R5" s="582"/>
      <c r="S5" s="583"/>
      <c r="T5" s="584"/>
      <c r="U5" s="582"/>
      <c r="V5" s="583"/>
      <c r="W5" s="584"/>
      <c r="X5" s="564"/>
      <c r="Y5" s="564"/>
      <c r="Z5" s="564"/>
      <c r="AA5" s="564"/>
      <c r="AB5" s="564"/>
      <c r="AC5" s="564"/>
    </row>
    <row r="6" spans="1:29">
      <c r="A6" s="562"/>
      <c r="B6" s="564"/>
      <c r="C6" s="585" t="s">
        <v>404</v>
      </c>
      <c r="D6" s="586" t="s">
        <v>405</v>
      </c>
      <c r="E6" s="586"/>
      <c r="F6" s="564" t="s">
        <v>404</v>
      </c>
      <c r="G6" s="587" t="s">
        <v>405</v>
      </c>
      <c r="H6" s="587"/>
      <c r="I6" s="564" t="s">
        <v>404</v>
      </c>
      <c r="J6" s="587" t="s">
        <v>405</v>
      </c>
      <c r="K6" s="587"/>
      <c r="L6" s="564" t="s">
        <v>404</v>
      </c>
      <c r="M6" s="587" t="s">
        <v>405</v>
      </c>
      <c r="N6" s="587"/>
      <c r="O6" s="564" t="s">
        <v>404</v>
      </c>
      <c r="P6" s="587" t="s">
        <v>405</v>
      </c>
      <c r="Q6" s="587"/>
      <c r="R6" s="564" t="s">
        <v>404</v>
      </c>
      <c r="S6" s="587" t="s">
        <v>405</v>
      </c>
      <c r="T6" s="587"/>
      <c r="U6" s="564" t="s">
        <v>404</v>
      </c>
      <c r="V6" s="587" t="s">
        <v>405</v>
      </c>
      <c r="W6" s="587"/>
      <c r="X6" s="564" t="s">
        <v>404</v>
      </c>
      <c r="Y6" s="587" t="s">
        <v>405</v>
      </c>
      <c r="Z6" s="587"/>
      <c r="AA6" s="564" t="s">
        <v>404</v>
      </c>
      <c r="AB6" s="587" t="s">
        <v>405</v>
      </c>
      <c r="AC6" s="587"/>
    </row>
    <row r="7" spans="1:29" ht="60.75">
      <c r="A7" s="562"/>
      <c r="B7" s="564"/>
      <c r="C7" s="564"/>
      <c r="D7" s="194" t="s">
        <v>406</v>
      </c>
      <c r="E7" s="194" t="s">
        <v>407</v>
      </c>
      <c r="F7" s="564"/>
      <c r="G7" s="194" t="s">
        <v>406</v>
      </c>
      <c r="H7" s="194" t="s">
        <v>407</v>
      </c>
      <c r="I7" s="564"/>
      <c r="J7" s="194" t="s">
        <v>406</v>
      </c>
      <c r="K7" s="194" t="s">
        <v>407</v>
      </c>
      <c r="L7" s="564"/>
      <c r="M7" s="194" t="s">
        <v>406</v>
      </c>
      <c r="N7" s="194" t="s">
        <v>407</v>
      </c>
      <c r="O7" s="564"/>
      <c r="P7" s="194" t="s">
        <v>406</v>
      </c>
      <c r="Q7" s="194" t="s">
        <v>407</v>
      </c>
      <c r="R7" s="564"/>
      <c r="S7" s="194" t="s">
        <v>406</v>
      </c>
      <c r="T7" s="194" t="s">
        <v>407</v>
      </c>
      <c r="U7" s="564"/>
      <c r="V7" s="194" t="s">
        <v>406</v>
      </c>
      <c r="W7" s="194" t="s">
        <v>407</v>
      </c>
      <c r="X7" s="564"/>
      <c r="Y7" s="194" t="s">
        <v>406</v>
      </c>
      <c r="Z7" s="194" t="s">
        <v>407</v>
      </c>
      <c r="AA7" s="564"/>
      <c r="AB7" s="194" t="s">
        <v>406</v>
      </c>
      <c r="AC7" s="194" t="s">
        <v>407</v>
      </c>
    </row>
    <row r="8" spans="1:29">
      <c r="A8" s="195" t="s">
        <v>349</v>
      </c>
      <c r="B8" s="196" t="s">
        <v>350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</row>
    <row r="9" spans="1:29" ht="26.25">
      <c r="A9" s="198">
        <v>1</v>
      </c>
      <c r="B9" s="160" t="s">
        <v>20</v>
      </c>
      <c r="C9" s="199">
        <v>995531.310299</v>
      </c>
      <c r="D9" s="199">
        <v>225541</v>
      </c>
      <c r="E9" s="199">
        <v>561096</v>
      </c>
      <c r="F9" s="199">
        <v>534795.08116490999</v>
      </c>
      <c r="G9" s="199">
        <v>45178</v>
      </c>
      <c r="H9" s="199">
        <v>84434</v>
      </c>
      <c r="I9" s="199">
        <v>20702.73</v>
      </c>
      <c r="J9" s="199">
        <v>0</v>
      </c>
      <c r="K9" s="199">
        <v>0</v>
      </c>
      <c r="L9" s="199">
        <v>57699.912972760001</v>
      </c>
      <c r="M9" s="199">
        <v>11224</v>
      </c>
      <c r="N9" s="199">
        <v>13221</v>
      </c>
      <c r="O9" s="199">
        <v>171786.23488450001</v>
      </c>
      <c r="P9" s="199">
        <v>11963</v>
      </c>
      <c r="Q9" s="199">
        <v>23541</v>
      </c>
      <c r="R9" s="199">
        <v>13660.506712</v>
      </c>
      <c r="S9" s="199">
        <v>0</v>
      </c>
      <c r="T9" s="199">
        <v>0</v>
      </c>
      <c r="U9" s="199">
        <v>21773.470997500001</v>
      </c>
      <c r="V9" s="199">
        <v>0</v>
      </c>
      <c r="W9" s="199">
        <v>0</v>
      </c>
      <c r="X9" s="199">
        <v>148444.29380000001</v>
      </c>
      <c r="Y9" s="199">
        <v>218</v>
      </c>
      <c r="Z9" s="199">
        <v>475</v>
      </c>
      <c r="AA9" s="199">
        <v>1964393.5408306699</v>
      </c>
      <c r="AB9" s="199">
        <f t="shared" ref="AB9:AC9" si="0">SUM(D9+G9+J9+M9+P9+S9+V9+Y9)</f>
        <v>294124</v>
      </c>
      <c r="AC9" s="199">
        <f t="shared" si="0"/>
        <v>682767</v>
      </c>
    </row>
    <row r="10" spans="1:29" ht="26.25">
      <c r="A10" s="198">
        <v>2</v>
      </c>
      <c r="B10" s="160" t="s">
        <v>25</v>
      </c>
      <c r="C10" s="199">
        <v>490106.07699999999</v>
      </c>
      <c r="D10" s="199">
        <v>119434</v>
      </c>
      <c r="E10" s="199">
        <v>194039</v>
      </c>
      <c r="F10" s="199">
        <v>158218.649</v>
      </c>
      <c r="G10" s="199">
        <v>72152</v>
      </c>
      <c r="H10" s="199">
        <v>123307</v>
      </c>
      <c r="I10" s="199">
        <v>7393.53</v>
      </c>
      <c r="J10" s="199">
        <v>555</v>
      </c>
      <c r="K10" s="199">
        <v>14450</v>
      </c>
      <c r="L10" s="199">
        <v>24815.97</v>
      </c>
      <c r="M10" s="199">
        <v>2052</v>
      </c>
      <c r="N10" s="199">
        <v>2503</v>
      </c>
      <c r="O10" s="199">
        <v>62382.843999999997</v>
      </c>
      <c r="P10" s="199">
        <v>7414</v>
      </c>
      <c r="Q10" s="199">
        <v>11334</v>
      </c>
      <c r="R10" s="199">
        <v>8345.61</v>
      </c>
      <c r="S10" s="199">
        <v>0</v>
      </c>
      <c r="T10" s="199">
        <v>0</v>
      </c>
      <c r="U10" s="199">
        <v>11770.152</v>
      </c>
      <c r="V10" s="199">
        <v>9</v>
      </c>
      <c r="W10" s="199">
        <v>18</v>
      </c>
      <c r="X10" s="199">
        <v>51315.021000000001</v>
      </c>
      <c r="Y10" s="199">
        <v>2890</v>
      </c>
      <c r="Z10" s="199">
        <v>80654</v>
      </c>
      <c r="AA10" s="199">
        <v>814347.853</v>
      </c>
      <c r="AB10" s="199">
        <f t="shared" ref="AB10:AC13" si="1">SUM(D10+G10+J10+M10+P10+S10+V10+Y10)</f>
        <v>204506</v>
      </c>
      <c r="AC10" s="199">
        <f t="shared" si="1"/>
        <v>426305</v>
      </c>
    </row>
    <row r="11" spans="1:29" ht="26.25">
      <c r="A11" s="198">
        <v>3</v>
      </c>
      <c r="B11" s="160" t="s">
        <v>48</v>
      </c>
      <c r="C11" s="199">
        <v>545789.571</v>
      </c>
      <c r="D11" s="199">
        <v>300516</v>
      </c>
      <c r="E11" s="199">
        <v>587805</v>
      </c>
      <c r="F11" s="199">
        <v>237643.43100000001</v>
      </c>
      <c r="G11" s="199">
        <v>309605</v>
      </c>
      <c r="H11" s="199">
        <v>525021</v>
      </c>
      <c r="I11" s="199">
        <v>13819.14</v>
      </c>
      <c r="J11" s="199">
        <v>121</v>
      </c>
      <c r="K11" s="199">
        <v>274</v>
      </c>
      <c r="L11" s="199">
        <v>45312.732000000004</v>
      </c>
      <c r="M11" s="199">
        <v>8094</v>
      </c>
      <c r="N11" s="199">
        <v>10349</v>
      </c>
      <c r="O11" s="199">
        <v>114353.462</v>
      </c>
      <c r="P11" s="199">
        <v>6848</v>
      </c>
      <c r="Q11" s="199">
        <v>12339</v>
      </c>
      <c r="R11" s="199">
        <v>16954.53</v>
      </c>
      <c r="S11" s="199">
        <v>13</v>
      </c>
      <c r="T11" s="199">
        <v>32</v>
      </c>
      <c r="U11" s="199">
        <v>23525.291000000001</v>
      </c>
      <c r="V11" s="199">
        <v>28</v>
      </c>
      <c r="W11" s="199">
        <v>122</v>
      </c>
      <c r="X11" s="199">
        <v>100865.162</v>
      </c>
      <c r="Y11" s="199">
        <v>10642</v>
      </c>
      <c r="Z11" s="199">
        <v>10904</v>
      </c>
      <c r="AA11" s="199">
        <v>1098263.3189999999</v>
      </c>
      <c r="AB11" s="199">
        <f t="shared" si="1"/>
        <v>635867</v>
      </c>
      <c r="AC11" s="199">
        <f t="shared" si="1"/>
        <v>1146846</v>
      </c>
    </row>
    <row r="12" spans="1:29" ht="52.5">
      <c r="A12" s="198">
        <v>4</v>
      </c>
      <c r="B12" s="160" t="s">
        <v>47</v>
      </c>
      <c r="C12" s="199">
        <v>1619115.334</v>
      </c>
      <c r="D12" s="199">
        <v>193067.61</v>
      </c>
      <c r="E12" s="199">
        <v>281972.40999999997</v>
      </c>
      <c r="F12" s="199">
        <v>535172.61600000004</v>
      </c>
      <c r="G12" s="199">
        <v>38464.28</v>
      </c>
      <c r="H12" s="199">
        <v>703624.56</v>
      </c>
      <c r="I12" s="199">
        <v>108326.99</v>
      </c>
      <c r="J12" s="199">
        <v>0</v>
      </c>
      <c r="K12" s="199">
        <v>17772</v>
      </c>
      <c r="L12" s="199">
        <v>98530.705000000002</v>
      </c>
      <c r="M12" s="199">
        <v>16041.87</v>
      </c>
      <c r="N12" s="199">
        <v>21972.15</v>
      </c>
      <c r="O12" s="199">
        <v>656371.28500000003</v>
      </c>
      <c r="P12" s="199">
        <v>29589.47</v>
      </c>
      <c r="Q12" s="199">
        <v>384686.4</v>
      </c>
      <c r="R12" s="199">
        <v>26321.181</v>
      </c>
      <c r="S12" s="199">
        <v>45.25</v>
      </c>
      <c r="T12" s="199">
        <v>10843.05</v>
      </c>
      <c r="U12" s="199">
        <v>36391.167000000001</v>
      </c>
      <c r="V12" s="199">
        <v>4629.1400000000003</v>
      </c>
      <c r="W12" s="199">
        <v>13370.46</v>
      </c>
      <c r="X12" s="199">
        <v>354387.18699999998</v>
      </c>
      <c r="Y12" s="199">
        <v>20595.099999999999</v>
      </c>
      <c r="Z12" s="199">
        <v>29137.1</v>
      </c>
      <c r="AA12" s="199">
        <v>3434616.4649999999</v>
      </c>
      <c r="AB12" s="199">
        <f t="shared" si="1"/>
        <v>302432.71999999997</v>
      </c>
      <c r="AC12" s="199">
        <f t="shared" si="1"/>
        <v>1463378.1300000001</v>
      </c>
    </row>
    <row r="13" spans="1:29" ht="26.25">
      <c r="A13" s="198">
        <v>5</v>
      </c>
      <c r="B13" s="160" t="s">
        <v>53</v>
      </c>
      <c r="C13" s="199">
        <v>325998.473</v>
      </c>
      <c r="D13" s="199">
        <v>165461.5652296</v>
      </c>
      <c r="E13" s="199">
        <v>282200.5652296</v>
      </c>
      <c r="F13" s="199">
        <v>225889.655</v>
      </c>
      <c r="G13" s="199">
        <v>59016.323089527999</v>
      </c>
      <c r="H13" s="199">
        <v>121099.45691374999</v>
      </c>
      <c r="I13" s="199">
        <v>13807.35</v>
      </c>
      <c r="J13" s="199">
        <v>0</v>
      </c>
      <c r="K13" s="199">
        <v>0</v>
      </c>
      <c r="L13" s="199">
        <v>14269.897999999999</v>
      </c>
      <c r="M13" s="199">
        <v>6669.0118739999998</v>
      </c>
      <c r="N13" s="199">
        <v>8187.2281469999998</v>
      </c>
      <c r="O13" s="199">
        <v>36005.896999999997</v>
      </c>
      <c r="P13" s="199">
        <v>11624.437005</v>
      </c>
      <c r="Q13" s="199">
        <v>22172.829289000001</v>
      </c>
      <c r="R13" s="199">
        <v>3355.88</v>
      </c>
      <c r="S13" s="199">
        <v>120.49</v>
      </c>
      <c r="T13" s="199">
        <v>637.85505000000001</v>
      </c>
      <c r="U13" s="199">
        <v>3763.4430000000002</v>
      </c>
      <c r="V13" s="199">
        <v>395.27782999999999</v>
      </c>
      <c r="W13" s="199">
        <v>2366.40436</v>
      </c>
      <c r="X13" s="199">
        <v>42699.517999999996</v>
      </c>
      <c r="Y13" s="199">
        <v>2465.5241230000001</v>
      </c>
      <c r="Z13" s="199">
        <v>4746.9559380000001</v>
      </c>
      <c r="AA13" s="199">
        <v>665790.11399999994</v>
      </c>
      <c r="AB13" s="199">
        <f t="shared" si="1"/>
        <v>245752.629151128</v>
      </c>
      <c r="AC13" s="199">
        <f t="shared" si="1"/>
        <v>441411.29492735001</v>
      </c>
    </row>
    <row r="14" spans="1:29" ht="26.25">
      <c r="A14" s="198"/>
      <c r="B14" s="157" t="s">
        <v>354</v>
      </c>
      <c r="C14" s="199">
        <f t="shared" ref="C14:AC14" si="2">SUM(C9:C13)</f>
        <v>3976540.7652989998</v>
      </c>
      <c r="D14" s="199">
        <f t="shared" si="2"/>
        <v>1004020.1752295999</v>
      </c>
      <c r="E14" s="199">
        <f t="shared" si="2"/>
        <v>1907112.9752296</v>
      </c>
      <c r="F14" s="199">
        <f t="shared" si="2"/>
        <v>1691719.43216491</v>
      </c>
      <c r="G14" s="199">
        <f t="shared" si="2"/>
        <v>524415.60308952804</v>
      </c>
      <c r="H14" s="199">
        <f t="shared" si="2"/>
        <v>1557486.01691375</v>
      </c>
      <c r="I14" s="199">
        <f t="shared" si="2"/>
        <v>164049.74000000002</v>
      </c>
      <c r="J14" s="199">
        <f t="shared" si="2"/>
        <v>676</v>
      </c>
      <c r="K14" s="199">
        <f t="shared" si="2"/>
        <v>32496</v>
      </c>
      <c r="L14" s="199">
        <f t="shared" si="2"/>
        <v>240629.21797276</v>
      </c>
      <c r="M14" s="199">
        <f t="shared" si="2"/>
        <v>44080.881873999999</v>
      </c>
      <c r="N14" s="199">
        <f t="shared" si="2"/>
        <v>56232.378147000003</v>
      </c>
      <c r="O14" s="199">
        <f t="shared" si="2"/>
        <v>1040899.7228845</v>
      </c>
      <c r="P14" s="199">
        <f t="shared" si="2"/>
        <v>67438.907005000001</v>
      </c>
      <c r="Q14" s="199">
        <f t="shared" si="2"/>
        <v>454073.22928900004</v>
      </c>
      <c r="R14" s="199">
        <f t="shared" si="2"/>
        <v>68637.707712000003</v>
      </c>
      <c r="S14" s="199">
        <f t="shared" si="2"/>
        <v>178.74</v>
      </c>
      <c r="T14" s="199">
        <f t="shared" si="2"/>
        <v>11512.905049999999</v>
      </c>
      <c r="U14" s="199">
        <f t="shared" si="2"/>
        <v>97223.5239975</v>
      </c>
      <c r="V14" s="199">
        <f t="shared" si="2"/>
        <v>5061.4178300000003</v>
      </c>
      <c r="W14" s="199">
        <f t="shared" si="2"/>
        <v>15876.86436</v>
      </c>
      <c r="X14" s="199">
        <f t="shared" si="2"/>
        <v>697711.18180000002</v>
      </c>
      <c r="Y14" s="199">
        <f t="shared" si="2"/>
        <v>36810.624123000001</v>
      </c>
      <c r="Z14" s="199">
        <f t="shared" si="2"/>
        <v>125917.055938</v>
      </c>
      <c r="AA14" s="199">
        <f t="shared" si="2"/>
        <v>7977411.2918306701</v>
      </c>
      <c r="AB14" s="199">
        <f t="shared" si="2"/>
        <v>1682682.349151128</v>
      </c>
      <c r="AC14" s="199">
        <f t="shared" si="2"/>
        <v>4160707.4249273501</v>
      </c>
    </row>
    <row r="15" spans="1:29" ht="26.25">
      <c r="A15" s="200" t="s">
        <v>408</v>
      </c>
      <c r="B15" s="162" t="s">
        <v>409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</row>
    <row r="16" spans="1:29" ht="26.25">
      <c r="A16" s="200">
        <v>1</v>
      </c>
      <c r="B16" s="160" t="s">
        <v>12</v>
      </c>
      <c r="C16" s="199">
        <v>9830.1689999999999</v>
      </c>
      <c r="D16" s="199">
        <v>203</v>
      </c>
      <c r="E16" s="199">
        <v>335</v>
      </c>
      <c r="F16" s="199">
        <v>11034.388999999999</v>
      </c>
      <c r="G16" s="199">
        <v>379</v>
      </c>
      <c r="H16" s="199">
        <v>708</v>
      </c>
      <c r="I16" s="199">
        <v>735.47</v>
      </c>
      <c r="J16" s="199">
        <v>0</v>
      </c>
      <c r="K16" s="199">
        <v>0</v>
      </c>
      <c r="L16" s="199">
        <v>1716.664</v>
      </c>
      <c r="M16" s="199">
        <v>110</v>
      </c>
      <c r="N16" s="199">
        <v>203</v>
      </c>
      <c r="O16" s="199">
        <v>8868.7180000000008</v>
      </c>
      <c r="P16" s="199">
        <v>1843</v>
      </c>
      <c r="Q16" s="199">
        <v>3660</v>
      </c>
      <c r="R16" s="199">
        <v>263.73</v>
      </c>
      <c r="S16" s="199">
        <v>0</v>
      </c>
      <c r="T16" s="199">
        <v>0</v>
      </c>
      <c r="U16" s="199">
        <v>466.35399999999998</v>
      </c>
      <c r="V16" s="199">
        <v>0</v>
      </c>
      <c r="W16" s="199">
        <v>0</v>
      </c>
      <c r="X16" s="199">
        <v>6804.3109999999997</v>
      </c>
      <c r="Y16" s="199">
        <v>0</v>
      </c>
      <c r="Z16" s="199">
        <v>0</v>
      </c>
      <c r="AA16" s="199">
        <v>39719.805</v>
      </c>
      <c r="AB16" s="199">
        <f t="shared" ref="AB16:AC31" si="3">SUM(D16+G16+J16+M16+P16+S16+V16+Y16)</f>
        <v>2535</v>
      </c>
      <c r="AC16" s="199">
        <f t="shared" si="3"/>
        <v>4906</v>
      </c>
    </row>
    <row r="17" spans="1:29" ht="26.25">
      <c r="A17" s="200">
        <v>2</v>
      </c>
      <c r="B17" s="160" t="s">
        <v>166</v>
      </c>
      <c r="C17" s="199">
        <v>26033.091</v>
      </c>
      <c r="D17" s="199">
        <v>10454.656999999999</v>
      </c>
      <c r="E17" s="199">
        <v>23810.656999999999</v>
      </c>
      <c r="F17" s="199">
        <v>33966.271999999997</v>
      </c>
      <c r="G17" s="199">
        <v>20451.490000000002</v>
      </c>
      <c r="H17" s="199">
        <v>29593.49</v>
      </c>
      <c r="I17" s="199">
        <v>3264.6</v>
      </c>
      <c r="J17" s="199">
        <v>0</v>
      </c>
      <c r="K17" s="199">
        <v>3767</v>
      </c>
      <c r="L17" s="199">
        <v>1720.761</v>
      </c>
      <c r="M17" s="199">
        <v>510.97</v>
      </c>
      <c r="N17" s="199">
        <v>639.97</v>
      </c>
      <c r="O17" s="199">
        <v>18363.899000000001</v>
      </c>
      <c r="P17" s="199">
        <v>5403.8</v>
      </c>
      <c r="Q17" s="199">
        <v>8815.7999999999993</v>
      </c>
      <c r="R17" s="199">
        <v>786.41</v>
      </c>
      <c r="S17" s="199">
        <v>0</v>
      </c>
      <c r="T17" s="199">
        <v>0</v>
      </c>
      <c r="U17" s="199">
        <v>723.84799999999996</v>
      </c>
      <c r="V17" s="199">
        <v>4.4000000000000004</v>
      </c>
      <c r="W17" s="199">
        <v>4.4000000000000004</v>
      </c>
      <c r="X17" s="199">
        <v>5593.4279999999999</v>
      </c>
      <c r="Y17" s="199">
        <v>5998.79</v>
      </c>
      <c r="Z17" s="199">
        <v>6018.79</v>
      </c>
      <c r="AA17" s="199">
        <v>90452.308999999994</v>
      </c>
      <c r="AB17" s="199">
        <f t="shared" si="3"/>
        <v>42824.107000000004</v>
      </c>
      <c r="AC17" s="199">
        <f t="shared" si="3"/>
        <v>72650.106999999989</v>
      </c>
    </row>
    <row r="18" spans="1:29" ht="26.25">
      <c r="A18" s="200">
        <v>3</v>
      </c>
      <c r="B18" s="160" t="s">
        <v>17</v>
      </c>
      <c r="C18" s="199">
        <v>34819.474000000002</v>
      </c>
      <c r="D18" s="199">
        <v>12334</v>
      </c>
      <c r="E18" s="199">
        <v>19518</v>
      </c>
      <c r="F18" s="199">
        <v>46409.235999999997</v>
      </c>
      <c r="G18" s="199">
        <v>918</v>
      </c>
      <c r="H18" s="199">
        <v>2112</v>
      </c>
      <c r="I18" s="199">
        <v>2603.0100000000002</v>
      </c>
      <c r="J18" s="199">
        <v>0</v>
      </c>
      <c r="K18" s="199">
        <v>0</v>
      </c>
      <c r="L18" s="199">
        <v>3017.9870000000001</v>
      </c>
      <c r="M18" s="199">
        <v>443</v>
      </c>
      <c r="N18" s="199">
        <v>599</v>
      </c>
      <c r="O18" s="199">
        <v>13884.675999999999</v>
      </c>
      <c r="P18" s="199">
        <v>2435</v>
      </c>
      <c r="Q18" s="199">
        <v>5190</v>
      </c>
      <c r="R18" s="199">
        <v>369.26</v>
      </c>
      <c r="S18" s="199">
        <v>0</v>
      </c>
      <c r="T18" s="199">
        <v>0</v>
      </c>
      <c r="U18" s="199">
        <v>422.07600000000002</v>
      </c>
      <c r="V18" s="199">
        <v>0</v>
      </c>
      <c r="W18" s="199">
        <v>0</v>
      </c>
      <c r="X18" s="199">
        <v>7558.701</v>
      </c>
      <c r="Y18" s="199">
        <v>1566</v>
      </c>
      <c r="Z18" s="199">
        <v>3127</v>
      </c>
      <c r="AA18" s="199">
        <v>109084.42</v>
      </c>
      <c r="AB18" s="199">
        <f t="shared" si="3"/>
        <v>17696</v>
      </c>
      <c r="AC18" s="199">
        <f t="shared" si="3"/>
        <v>30546</v>
      </c>
    </row>
    <row r="19" spans="1:29" ht="26.25">
      <c r="A19" s="200">
        <v>4</v>
      </c>
      <c r="B19" s="160" t="s">
        <v>18</v>
      </c>
      <c r="C19" s="199">
        <v>107513.785542632</v>
      </c>
      <c r="D19" s="199">
        <v>56470.34</v>
      </c>
      <c r="E19" s="199">
        <v>161401.04</v>
      </c>
      <c r="F19" s="199">
        <v>26618.467662337702</v>
      </c>
      <c r="G19" s="199">
        <v>23548.09</v>
      </c>
      <c r="H19" s="199">
        <v>186933.45</v>
      </c>
      <c r="I19" s="199">
        <v>1504.2234375</v>
      </c>
      <c r="J19" s="199">
        <v>3786.66</v>
      </c>
      <c r="K19" s="199">
        <v>3786.66</v>
      </c>
      <c r="L19" s="199">
        <v>5150.4146363636401</v>
      </c>
      <c r="M19" s="199">
        <v>1044.53</v>
      </c>
      <c r="N19" s="199">
        <v>1651.53</v>
      </c>
      <c r="O19" s="199">
        <v>20980.068714285699</v>
      </c>
      <c r="P19" s="199">
        <v>2081.21</v>
      </c>
      <c r="Q19" s="199">
        <v>6403.21</v>
      </c>
      <c r="R19" s="199">
        <v>967.98895522388102</v>
      </c>
      <c r="S19" s="199">
        <v>0</v>
      </c>
      <c r="T19" s="199">
        <v>0</v>
      </c>
      <c r="U19" s="199">
        <v>1910.1237142857101</v>
      </c>
      <c r="V19" s="199">
        <v>0</v>
      </c>
      <c r="W19" s="199">
        <v>10</v>
      </c>
      <c r="X19" s="199">
        <v>10805.370519480501</v>
      </c>
      <c r="Y19" s="199">
        <v>41.15</v>
      </c>
      <c r="Z19" s="199">
        <v>188.15</v>
      </c>
      <c r="AA19" s="199">
        <v>175450.44318210901</v>
      </c>
      <c r="AB19" s="199">
        <f t="shared" si="3"/>
        <v>86971.98</v>
      </c>
      <c r="AC19" s="199">
        <f t="shared" si="3"/>
        <v>360374.04000000004</v>
      </c>
    </row>
    <row r="20" spans="1:29" ht="52.5">
      <c r="A20" s="200">
        <v>5</v>
      </c>
      <c r="B20" s="160" t="s">
        <v>78</v>
      </c>
      <c r="C20" s="199">
        <v>28819.08</v>
      </c>
      <c r="D20" s="199">
        <v>2294.17</v>
      </c>
      <c r="E20" s="199">
        <v>7465.86</v>
      </c>
      <c r="F20" s="199">
        <v>36520.1</v>
      </c>
      <c r="G20" s="199">
        <v>1195</v>
      </c>
      <c r="H20" s="199">
        <v>14429</v>
      </c>
      <c r="I20" s="199">
        <v>18244.41</v>
      </c>
      <c r="J20" s="199">
        <v>533</v>
      </c>
      <c r="K20" s="199">
        <v>5665</v>
      </c>
      <c r="L20" s="199">
        <v>2655.63</v>
      </c>
      <c r="M20" s="199">
        <v>168</v>
      </c>
      <c r="N20" s="199">
        <v>207</v>
      </c>
      <c r="O20" s="199">
        <v>11306.107</v>
      </c>
      <c r="P20" s="199">
        <v>919.52</v>
      </c>
      <c r="Q20" s="199">
        <v>1606.52</v>
      </c>
      <c r="R20" s="199">
        <v>627.827</v>
      </c>
      <c r="S20" s="199">
        <v>0</v>
      </c>
      <c r="T20" s="199">
        <v>0</v>
      </c>
      <c r="U20" s="199">
        <v>1000.692</v>
      </c>
      <c r="V20" s="199">
        <v>0</v>
      </c>
      <c r="W20" s="199">
        <v>0</v>
      </c>
      <c r="X20" s="199">
        <v>12998.609</v>
      </c>
      <c r="Y20" s="199">
        <v>24.49</v>
      </c>
      <c r="Z20" s="199">
        <v>65.489999999999995</v>
      </c>
      <c r="AA20" s="199">
        <v>112172.455</v>
      </c>
      <c r="AB20" s="199">
        <f t="shared" si="3"/>
        <v>5134.18</v>
      </c>
      <c r="AC20" s="199">
        <f t="shared" si="3"/>
        <v>29438.870000000003</v>
      </c>
    </row>
    <row r="21" spans="1:29" ht="52.5">
      <c r="A21" s="200">
        <v>6</v>
      </c>
      <c r="B21" s="160" t="s">
        <v>23</v>
      </c>
      <c r="C21" s="199">
        <v>51093.142999999996</v>
      </c>
      <c r="D21" s="199">
        <v>14145</v>
      </c>
      <c r="E21" s="199">
        <v>25830</v>
      </c>
      <c r="F21" s="199">
        <v>15039.412</v>
      </c>
      <c r="G21" s="199">
        <v>7836</v>
      </c>
      <c r="H21" s="199">
        <v>21433</v>
      </c>
      <c r="I21" s="199">
        <v>903.9</v>
      </c>
      <c r="J21" s="199">
        <v>0</v>
      </c>
      <c r="K21" s="199">
        <v>0</v>
      </c>
      <c r="L21" s="199">
        <v>7642.326</v>
      </c>
      <c r="M21" s="199">
        <v>2826</v>
      </c>
      <c r="N21" s="199">
        <v>3278</v>
      </c>
      <c r="O21" s="199">
        <v>12144.459000000001</v>
      </c>
      <c r="P21" s="199">
        <v>6918</v>
      </c>
      <c r="Q21" s="199">
        <v>8755</v>
      </c>
      <c r="R21" s="199">
        <v>684.23</v>
      </c>
      <c r="S21" s="199">
        <v>200</v>
      </c>
      <c r="T21" s="199">
        <v>200</v>
      </c>
      <c r="U21" s="199">
        <v>817.62199999999996</v>
      </c>
      <c r="V21" s="199">
        <v>0</v>
      </c>
      <c r="W21" s="199">
        <v>0</v>
      </c>
      <c r="X21" s="199">
        <v>9523.2049999999999</v>
      </c>
      <c r="Y21" s="199">
        <v>0</v>
      </c>
      <c r="Z21" s="199">
        <v>0</v>
      </c>
      <c r="AA21" s="199">
        <v>97848.297000000006</v>
      </c>
      <c r="AB21" s="199">
        <f t="shared" si="3"/>
        <v>31925</v>
      </c>
      <c r="AC21" s="199">
        <f t="shared" si="3"/>
        <v>59496</v>
      </c>
    </row>
    <row r="22" spans="1:29" ht="26.25">
      <c r="A22" s="200">
        <v>7</v>
      </c>
      <c r="B22" s="160" t="s">
        <v>27</v>
      </c>
      <c r="C22" s="199">
        <v>22155.4465426321</v>
      </c>
      <c r="D22" s="199">
        <v>1204</v>
      </c>
      <c r="E22" s="199">
        <v>3004</v>
      </c>
      <c r="F22" s="199">
        <v>96451.042662337699</v>
      </c>
      <c r="G22" s="199">
        <v>10025</v>
      </c>
      <c r="H22" s="199">
        <v>18525</v>
      </c>
      <c r="I22" s="199">
        <v>1278.77</v>
      </c>
      <c r="J22" s="199">
        <v>0</v>
      </c>
      <c r="K22" s="199">
        <v>0</v>
      </c>
      <c r="L22" s="199">
        <v>1602.4866363636399</v>
      </c>
      <c r="M22" s="199">
        <v>39</v>
      </c>
      <c r="N22" s="199">
        <v>109</v>
      </c>
      <c r="O22" s="199">
        <v>5519.9767142857099</v>
      </c>
      <c r="P22" s="199">
        <v>852</v>
      </c>
      <c r="Q22" s="199">
        <v>1152</v>
      </c>
      <c r="R22" s="199">
        <v>456.25</v>
      </c>
      <c r="S22" s="199">
        <v>0</v>
      </c>
      <c r="T22" s="199">
        <v>0</v>
      </c>
      <c r="U22" s="199">
        <v>542.57471428571398</v>
      </c>
      <c r="V22" s="199">
        <v>0</v>
      </c>
      <c r="W22" s="199">
        <v>0</v>
      </c>
      <c r="X22" s="199">
        <v>2960.7955194805199</v>
      </c>
      <c r="Y22" s="199">
        <v>749</v>
      </c>
      <c r="Z22" s="199">
        <v>749</v>
      </c>
      <c r="AA22" s="199">
        <v>130967.342789385</v>
      </c>
      <c r="AB22" s="199">
        <f t="shared" si="3"/>
        <v>12869</v>
      </c>
      <c r="AC22" s="199">
        <f t="shared" si="3"/>
        <v>23539</v>
      </c>
    </row>
    <row r="23" spans="1:29" ht="26.25">
      <c r="A23" s="200">
        <v>8</v>
      </c>
      <c r="B23" s="160" t="s">
        <v>167</v>
      </c>
      <c r="C23" s="199">
        <v>57786.816542632099</v>
      </c>
      <c r="D23" s="199">
        <v>38253</v>
      </c>
      <c r="E23" s="199">
        <v>50186</v>
      </c>
      <c r="F23" s="199">
        <v>20376.7066623377</v>
      </c>
      <c r="G23" s="199">
        <v>6777.55</v>
      </c>
      <c r="H23" s="199">
        <v>12834.55</v>
      </c>
      <c r="I23" s="199">
        <v>416.4</v>
      </c>
      <c r="J23" s="199">
        <v>0</v>
      </c>
      <c r="K23" s="199">
        <v>513</v>
      </c>
      <c r="L23" s="199">
        <v>2564.6446363636401</v>
      </c>
      <c r="M23" s="199">
        <v>1041</v>
      </c>
      <c r="N23" s="199">
        <v>2312</v>
      </c>
      <c r="O23" s="199">
        <v>13991.6007142857</v>
      </c>
      <c r="P23" s="199">
        <v>1412</v>
      </c>
      <c r="Q23" s="199">
        <v>3003</v>
      </c>
      <c r="R23" s="199">
        <v>465.87</v>
      </c>
      <c r="S23" s="199">
        <v>0</v>
      </c>
      <c r="T23" s="199">
        <v>0</v>
      </c>
      <c r="U23" s="199">
        <v>711.56471428571399</v>
      </c>
      <c r="V23" s="199">
        <v>1020</v>
      </c>
      <c r="W23" s="199">
        <v>1021</v>
      </c>
      <c r="X23" s="199">
        <v>6971.5855194805199</v>
      </c>
      <c r="Y23" s="199">
        <v>9</v>
      </c>
      <c r="Z23" s="199">
        <v>9</v>
      </c>
      <c r="AA23" s="199">
        <v>103285.18878938501</v>
      </c>
      <c r="AB23" s="199">
        <f t="shared" si="3"/>
        <v>48512.55</v>
      </c>
      <c r="AC23" s="199">
        <f t="shared" si="3"/>
        <v>69878.55</v>
      </c>
    </row>
    <row r="24" spans="1:29" ht="52.5">
      <c r="A24" s="200">
        <v>9</v>
      </c>
      <c r="B24" s="160" t="s">
        <v>35</v>
      </c>
      <c r="C24" s="199">
        <v>110289.908</v>
      </c>
      <c r="D24" s="199">
        <v>6683.54</v>
      </c>
      <c r="E24" s="199">
        <v>14320.54</v>
      </c>
      <c r="F24" s="199">
        <v>116615.90700000001</v>
      </c>
      <c r="G24" s="199">
        <v>6715.79</v>
      </c>
      <c r="H24" s="199">
        <v>14331.79</v>
      </c>
      <c r="I24" s="199">
        <v>2827.7</v>
      </c>
      <c r="J24" s="199">
        <v>0</v>
      </c>
      <c r="K24" s="199">
        <v>0</v>
      </c>
      <c r="L24" s="199">
        <v>5069.5230000000001</v>
      </c>
      <c r="M24" s="199">
        <v>154</v>
      </c>
      <c r="N24" s="199">
        <v>183</v>
      </c>
      <c r="O24" s="199">
        <v>15313.225</v>
      </c>
      <c r="P24" s="199">
        <v>3083</v>
      </c>
      <c r="Q24" s="199">
        <v>4445</v>
      </c>
      <c r="R24" s="199">
        <v>1607.4369999999999</v>
      </c>
      <c r="S24" s="199">
        <v>0</v>
      </c>
      <c r="T24" s="199">
        <v>0</v>
      </c>
      <c r="U24" s="199">
        <v>1475.3679999999999</v>
      </c>
      <c r="V24" s="199">
        <v>0</v>
      </c>
      <c r="W24" s="199">
        <v>0</v>
      </c>
      <c r="X24" s="199">
        <v>12991.985000000001</v>
      </c>
      <c r="Y24" s="199">
        <v>586.02</v>
      </c>
      <c r="Z24" s="199">
        <v>11377.02</v>
      </c>
      <c r="AA24" s="199">
        <v>266191.05300000001</v>
      </c>
      <c r="AB24" s="199">
        <f t="shared" si="3"/>
        <v>17222.350000000002</v>
      </c>
      <c r="AC24" s="199">
        <f t="shared" si="3"/>
        <v>44657.350000000006</v>
      </c>
    </row>
    <row r="25" spans="1:29" ht="52.5">
      <c r="A25" s="200">
        <v>10</v>
      </c>
      <c r="B25" s="160" t="s">
        <v>42</v>
      </c>
      <c r="C25" s="199">
        <v>22508.608542632101</v>
      </c>
      <c r="D25" s="199">
        <v>867.2</v>
      </c>
      <c r="E25" s="199">
        <v>2524.5500000000002</v>
      </c>
      <c r="F25" s="199">
        <v>10062.7976623377</v>
      </c>
      <c r="G25" s="199">
        <v>2343.4</v>
      </c>
      <c r="H25" s="199">
        <v>4068.4</v>
      </c>
      <c r="I25" s="199">
        <v>134.19999999999999</v>
      </c>
      <c r="J25" s="199">
        <v>0</v>
      </c>
      <c r="K25" s="199">
        <v>0</v>
      </c>
      <c r="L25" s="199">
        <v>1525.4336363636401</v>
      </c>
      <c r="M25" s="199">
        <v>368.02503000000002</v>
      </c>
      <c r="N25" s="199">
        <v>489.02503000000002</v>
      </c>
      <c r="O25" s="199">
        <v>3772.63571428571</v>
      </c>
      <c r="P25" s="199">
        <v>405.38499999999999</v>
      </c>
      <c r="Q25" s="199">
        <v>739.38499999999999</v>
      </c>
      <c r="R25" s="199">
        <v>410.72</v>
      </c>
      <c r="S25" s="199">
        <v>0</v>
      </c>
      <c r="T25" s="199">
        <v>0</v>
      </c>
      <c r="U25" s="199">
        <v>436.19571428571402</v>
      </c>
      <c r="V25" s="199">
        <v>0</v>
      </c>
      <c r="W25" s="199">
        <v>0</v>
      </c>
      <c r="X25" s="199">
        <v>3972.1905194805199</v>
      </c>
      <c r="Y25" s="199">
        <v>8.85</v>
      </c>
      <c r="Z25" s="199">
        <v>8.85</v>
      </c>
      <c r="AA25" s="199">
        <v>42822.781789385299</v>
      </c>
      <c r="AB25" s="199">
        <f t="shared" si="3"/>
        <v>3992.8600300000003</v>
      </c>
      <c r="AC25" s="199">
        <f t="shared" si="3"/>
        <v>7830.2100300000011</v>
      </c>
    </row>
    <row r="26" spans="1:29" ht="52.5">
      <c r="A26" s="200">
        <v>11</v>
      </c>
      <c r="B26" s="160" t="s">
        <v>44</v>
      </c>
      <c r="C26" s="199">
        <v>25154.4455426321</v>
      </c>
      <c r="D26" s="199">
        <v>3899.4438</v>
      </c>
      <c r="E26" s="199">
        <v>8648.1337999999996</v>
      </c>
      <c r="F26" s="199">
        <v>20203.561662337699</v>
      </c>
      <c r="G26" s="199">
        <v>40841.968500000003</v>
      </c>
      <c r="H26" s="199">
        <v>80734.968500000003</v>
      </c>
      <c r="I26" s="199">
        <v>921.5234375</v>
      </c>
      <c r="J26" s="199">
        <v>0.81620000000000004</v>
      </c>
      <c r="K26" s="199">
        <v>4.8662000000000001</v>
      </c>
      <c r="L26" s="199">
        <v>5555.5816363636404</v>
      </c>
      <c r="M26" s="199">
        <v>1708.4785999999999</v>
      </c>
      <c r="N26" s="199">
        <v>2171.4785999999999</v>
      </c>
      <c r="O26" s="199">
        <v>35031.283714285702</v>
      </c>
      <c r="P26" s="199">
        <v>423.5702</v>
      </c>
      <c r="Q26" s="199">
        <v>813.5702</v>
      </c>
      <c r="R26" s="199">
        <v>1053.3759552238801</v>
      </c>
      <c r="S26" s="199">
        <v>0</v>
      </c>
      <c r="T26" s="199">
        <v>0</v>
      </c>
      <c r="U26" s="199">
        <v>1247.2877142857101</v>
      </c>
      <c r="V26" s="199">
        <v>0</v>
      </c>
      <c r="W26" s="199">
        <v>0</v>
      </c>
      <c r="X26" s="199">
        <v>6012.9855194805205</v>
      </c>
      <c r="Y26" s="199">
        <v>35.297499999999999</v>
      </c>
      <c r="Z26" s="199">
        <v>49.297499999999999</v>
      </c>
      <c r="AA26" s="199">
        <v>95180.045182109199</v>
      </c>
      <c r="AB26" s="199">
        <f t="shared" si="3"/>
        <v>46909.574800000009</v>
      </c>
      <c r="AC26" s="199">
        <f t="shared" si="3"/>
        <v>92422.314800000007</v>
      </c>
    </row>
    <row r="27" spans="1:29" ht="52.5">
      <c r="A27" s="200">
        <v>12</v>
      </c>
      <c r="B27" s="160" t="s">
        <v>168</v>
      </c>
      <c r="C27" s="199">
        <v>3347.9839999999999</v>
      </c>
      <c r="D27" s="199">
        <v>4.07</v>
      </c>
      <c r="E27" s="199">
        <v>22.07</v>
      </c>
      <c r="F27" s="199">
        <v>2716.4789999999998</v>
      </c>
      <c r="G27" s="199">
        <v>4979</v>
      </c>
      <c r="H27" s="199">
        <v>5241</v>
      </c>
      <c r="I27" s="199">
        <v>207.6</v>
      </c>
      <c r="J27" s="199">
        <v>458</v>
      </c>
      <c r="K27" s="199">
        <v>723</v>
      </c>
      <c r="L27" s="199">
        <v>873.096</v>
      </c>
      <c r="M27" s="199">
        <v>75</v>
      </c>
      <c r="N27" s="199">
        <v>83</v>
      </c>
      <c r="O27" s="199">
        <v>1928.932</v>
      </c>
      <c r="P27" s="199">
        <v>433</v>
      </c>
      <c r="Q27" s="199">
        <v>828</v>
      </c>
      <c r="R27" s="199">
        <v>79.599999999999994</v>
      </c>
      <c r="S27" s="199">
        <v>0</v>
      </c>
      <c r="T27" s="199">
        <v>0</v>
      </c>
      <c r="U27" s="199">
        <v>148.10900000000001</v>
      </c>
      <c r="V27" s="199">
        <v>0</v>
      </c>
      <c r="W27" s="199">
        <v>0</v>
      </c>
      <c r="X27" s="199">
        <v>658.39700000000005</v>
      </c>
      <c r="Y27" s="199">
        <v>4442</v>
      </c>
      <c r="Z27" s="199">
        <v>4442</v>
      </c>
      <c r="AA27" s="199">
        <v>9960.1970000000001</v>
      </c>
      <c r="AB27" s="199">
        <f t="shared" si="3"/>
        <v>10391.07</v>
      </c>
      <c r="AC27" s="199">
        <f t="shared" si="3"/>
        <v>11339.07</v>
      </c>
    </row>
    <row r="28" spans="1:29" ht="26.25">
      <c r="A28" s="200">
        <v>13</v>
      </c>
      <c r="B28" s="161" t="s">
        <v>50</v>
      </c>
      <c r="C28" s="199">
        <v>28490.411</v>
      </c>
      <c r="D28" s="199">
        <v>1007</v>
      </c>
      <c r="E28" s="199">
        <v>2237</v>
      </c>
      <c r="F28" s="199">
        <v>67223.546000000002</v>
      </c>
      <c r="G28" s="199">
        <v>730</v>
      </c>
      <c r="H28" s="199">
        <v>2208</v>
      </c>
      <c r="I28" s="199">
        <v>54</v>
      </c>
      <c r="J28" s="199">
        <v>0</v>
      </c>
      <c r="K28" s="199">
        <v>0</v>
      </c>
      <c r="L28" s="199">
        <v>3827.4279999999999</v>
      </c>
      <c r="M28" s="199">
        <v>137</v>
      </c>
      <c r="N28" s="199">
        <v>184</v>
      </c>
      <c r="O28" s="199">
        <v>56276.993000000002</v>
      </c>
      <c r="P28" s="199">
        <v>1189</v>
      </c>
      <c r="Q28" s="199">
        <v>2571</v>
      </c>
      <c r="R28" s="199">
        <v>267.70699999999999</v>
      </c>
      <c r="S28" s="199">
        <v>0</v>
      </c>
      <c r="T28" s="199">
        <v>0</v>
      </c>
      <c r="U28" s="199">
        <v>262.20400000000001</v>
      </c>
      <c r="V28" s="199">
        <v>0</v>
      </c>
      <c r="W28" s="199">
        <v>0</v>
      </c>
      <c r="X28" s="199">
        <v>24064.205000000002</v>
      </c>
      <c r="Y28" s="199">
        <v>0</v>
      </c>
      <c r="Z28" s="199">
        <v>6200</v>
      </c>
      <c r="AA28" s="199">
        <v>180466.49400000001</v>
      </c>
      <c r="AB28" s="199">
        <f t="shared" si="3"/>
        <v>3063</v>
      </c>
      <c r="AC28" s="199">
        <f t="shared" si="3"/>
        <v>13400</v>
      </c>
    </row>
    <row r="29" spans="1:29" ht="26.25">
      <c r="A29" s="200">
        <v>14</v>
      </c>
      <c r="B29" s="161" t="s">
        <v>169</v>
      </c>
      <c r="C29" s="199">
        <v>119430.554</v>
      </c>
      <c r="D29" s="199">
        <v>375304.93</v>
      </c>
      <c r="E29" s="199">
        <v>392014.93</v>
      </c>
      <c r="F29" s="199">
        <v>108845.07399999999</v>
      </c>
      <c r="G29" s="199">
        <v>157501.0450551</v>
      </c>
      <c r="H29" s="199">
        <v>176031.0450551</v>
      </c>
      <c r="I29" s="199">
        <v>2646.03</v>
      </c>
      <c r="J29" s="199">
        <v>0</v>
      </c>
      <c r="K29" s="199">
        <v>0</v>
      </c>
      <c r="L29" s="199">
        <v>7106.45</v>
      </c>
      <c r="M29" s="199">
        <v>11504.609827800001</v>
      </c>
      <c r="N29" s="199">
        <v>11689.5411265</v>
      </c>
      <c r="O29" s="199">
        <v>40275.220999999998</v>
      </c>
      <c r="P29" s="199">
        <v>66667.594747399999</v>
      </c>
      <c r="Q29" s="199">
        <v>67931.604097400006</v>
      </c>
      <c r="R29" s="199">
        <v>3009.23</v>
      </c>
      <c r="S29" s="199">
        <v>1645.99</v>
      </c>
      <c r="T29" s="199">
        <v>1693.84</v>
      </c>
      <c r="U29" s="199">
        <v>3905.1239999999998</v>
      </c>
      <c r="V29" s="199">
        <v>295.57</v>
      </c>
      <c r="W29" s="199">
        <v>295.57</v>
      </c>
      <c r="X29" s="199">
        <v>11035.616</v>
      </c>
      <c r="Y29" s="199">
        <v>0</v>
      </c>
      <c r="Z29" s="199">
        <v>0</v>
      </c>
      <c r="AA29" s="199">
        <v>296253.299</v>
      </c>
      <c r="AB29" s="199">
        <f t="shared" si="3"/>
        <v>612919.73963029985</v>
      </c>
      <c r="AC29" s="199">
        <f t="shared" si="3"/>
        <v>649656.53027899982</v>
      </c>
    </row>
    <row r="30" spans="1:29" ht="52.5">
      <c r="A30" s="200">
        <v>15</v>
      </c>
      <c r="B30" s="160" t="s">
        <v>52</v>
      </c>
      <c r="C30" s="199">
        <v>10669.6075426321</v>
      </c>
      <c r="D30" s="199">
        <v>342</v>
      </c>
      <c r="E30" s="199">
        <v>632</v>
      </c>
      <c r="F30" s="199">
        <v>5973.59766233766</v>
      </c>
      <c r="G30" s="199">
        <v>640</v>
      </c>
      <c r="H30" s="199">
        <v>869</v>
      </c>
      <c r="I30" s="199">
        <v>82.8</v>
      </c>
      <c r="J30" s="199">
        <v>0</v>
      </c>
      <c r="K30" s="199">
        <v>0</v>
      </c>
      <c r="L30" s="199">
        <v>1672.5076363636399</v>
      </c>
      <c r="M30" s="199">
        <v>42</v>
      </c>
      <c r="N30" s="199">
        <v>42</v>
      </c>
      <c r="O30" s="199">
        <v>5011.2037142857098</v>
      </c>
      <c r="P30" s="199">
        <v>1428</v>
      </c>
      <c r="Q30" s="199">
        <v>2908</v>
      </c>
      <c r="R30" s="199">
        <v>385.46499999999997</v>
      </c>
      <c r="S30" s="199">
        <v>0</v>
      </c>
      <c r="T30" s="199">
        <v>0</v>
      </c>
      <c r="U30" s="199">
        <v>609.88671428571399</v>
      </c>
      <c r="V30" s="199">
        <v>0</v>
      </c>
      <c r="W30" s="199">
        <v>0</v>
      </c>
      <c r="X30" s="199">
        <v>2516.9085194805202</v>
      </c>
      <c r="Y30" s="199">
        <v>106</v>
      </c>
      <c r="Z30" s="199">
        <v>185</v>
      </c>
      <c r="AA30" s="199">
        <v>26921.976789385299</v>
      </c>
      <c r="AB30" s="199">
        <f t="shared" si="3"/>
        <v>2558</v>
      </c>
      <c r="AC30" s="199">
        <f t="shared" si="3"/>
        <v>4636</v>
      </c>
    </row>
    <row r="31" spans="1:29" ht="26.25">
      <c r="A31" s="200">
        <v>16</v>
      </c>
      <c r="B31" s="161" t="s">
        <v>170</v>
      </c>
      <c r="C31" s="199">
        <v>42772.53</v>
      </c>
      <c r="D31" s="199">
        <v>62988</v>
      </c>
      <c r="E31" s="199">
        <v>110905.409424741</v>
      </c>
      <c r="F31" s="199">
        <v>25952.66</v>
      </c>
      <c r="G31" s="199">
        <v>52611</v>
      </c>
      <c r="H31" s="199">
        <v>88723.420470700003</v>
      </c>
      <c r="I31" s="199">
        <v>1460.2</v>
      </c>
      <c r="J31" s="199">
        <v>41</v>
      </c>
      <c r="K31" s="199">
        <v>5910</v>
      </c>
      <c r="L31" s="199">
        <v>6530.36</v>
      </c>
      <c r="M31" s="199">
        <v>606</v>
      </c>
      <c r="N31" s="199">
        <v>913.17222489999995</v>
      </c>
      <c r="O31" s="199">
        <v>23222.81</v>
      </c>
      <c r="P31" s="199">
        <v>7218</v>
      </c>
      <c r="Q31" s="199">
        <v>14797.674309800001</v>
      </c>
      <c r="R31" s="199">
        <v>638.13</v>
      </c>
      <c r="S31" s="199">
        <v>6</v>
      </c>
      <c r="T31" s="199">
        <v>16.07</v>
      </c>
      <c r="U31" s="199">
        <v>615.04999999999995</v>
      </c>
      <c r="V31" s="199">
        <v>0</v>
      </c>
      <c r="W31" s="199">
        <v>0</v>
      </c>
      <c r="X31" s="199">
        <v>22678.25</v>
      </c>
      <c r="Y31" s="199">
        <v>0</v>
      </c>
      <c r="Z31" s="199">
        <v>0</v>
      </c>
      <c r="AA31" s="199">
        <v>123869.99</v>
      </c>
      <c r="AB31" s="199">
        <f t="shared" si="3"/>
        <v>123470</v>
      </c>
      <c r="AC31" s="199">
        <f t="shared" si="3"/>
        <v>221265.74643014101</v>
      </c>
    </row>
    <row r="32" spans="1:29" ht="26.25">
      <c r="A32" s="200"/>
      <c r="B32" s="162" t="s">
        <v>356</v>
      </c>
      <c r="C32" s="199">
        <f t="shared" ref="C32:AC32" si="4">SUM(C16:C31)</f>
        <v>700715.05425579252</v>
      </c>
      <c r="D32" s="199">
        <f t="shared" si="4"/>
        <v>586454.35080000001</v>
      </c>
      <c r="E32" s="199">
        <f t="shared" si="4"/>
        <v>822855.19022474112</v>
      </c>
      <c r="F32" s="199">
        <f t="shared" si="4"/>
        <v>644009.2489740263</v>
      </c>
      <c r="G32" s="199">
        <f t="shared" si="4"/>
        <v>337492.33355510002</v>
      </c>
      <c r="H32" s="199">
        <f t="shared" si="4"/>
        <v>658776.11402580002</v>
      </c>
      <c r="I32" s="199">
        <f t="shared" si="4"/>
        <v>37284.836875000001</v>
      </c>
      <c r="J32" s="199">
        <f t="shared" si="4"/>
        <v>4819.4762000000001</v>
      </c>
      <c r="K32" s="199">
        <f t="shared" si="4"/>
        <v>20369.5262</v>
      </c>
      <c r="L32" s="199">
        <f t="shared" si="4"/>
        <v>58231.293818181832</v>
      </c>
      <c r="M32" s="199">
        <f t="shared" si="4"/>
        <v>20777.613457799998</v>
      </c>
      <c r="N32" s="199">
        <f t="shared" si="4"/>
        <v>24754.716981400001</v>
      </c>
      <c r="O32" s="199">
        <f t="shared" si="4"/>
        <v>285891.80928571423</v>
      </c>
      <c r="P32" s="199">
        <f t="shared" si="4"/>
        <v>102712.07994739999</v>
      </c>
      <c r="Q32" s="199">
        <f t="shared" si="4"/>
        <v>133619.7636072</v>
      </c>
      <c r="R32" s="199">
        <f t="shared" si="4"/>
        <v>12073.230910447761</v>
      </c>
      <c r="S32" s="199">
        <f t="shared" si="4"/>
        <v>1851.99</v>
      </c>
      <c r="T32" s="199">
        <f t="shared" si="4"/>
        <v>1909.9099999999999</v>
      </c>
      <c r="U32" s="199">
        <f t="shared" si="4"/>
        <v>15294.080285714277</v>
      </c>
      <c r="V32" s="199">
        <f t="shared" si="4"/>
        <v>1319.97</v>
      </c>
      <c r="W32" s="199">
        <f t="shared" si="4"/>
        <v>1330.97</v>
      </c>
      <c r="X32" s="199">
        <f t="shared" si="4"/>
        <v>147146.54311688308</v>
      </c>
      <c r="Y32" s="199">
        <f t="shared" si="4"/>
        <v>13566.597500000002</v>
      </c>
      <c r="Z32" s="199">
        <f t="shared" si="4"/>
        <v>32419.5975</v>
      </c>
      <c r="AA32" s="199">
        <f t="shared" si="4"/>
        <v>1900646.0975217586</v>
      </c>
      <c r="AB32" s="199">
        <f t="shared" si="4"/>
        <v>1068994.4114602997</v>
      </c>
      <c r="AC32" s="199">
        <f t="shared" si="4"/>
        <v>1696035.7885391407</v>
      </c>
    </row>
    <row r="33" spans="1:29">
      <c r="A33" s="588"/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201"/>
      <c r="AB33" s="201"/>
      <c r="AC33" s="201"/>
    </row>
    <row r="34" spans="1:29" s="149" customFormat="1" ht="26.25">
      <c r="A34" s="589" t="s">
        <v>357</v>
      </c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202"/>
      <c r="AB34" s="202"/>
      <c r="AC34" s="202"/>
    </row>
    <row r="35" spans="1:29" s="149" customFormat="1" ht="26.25">
      <c r="A35" s="589" t="s">
        <v>332</v>
      </c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202"/>
      <c r="AB35" s="202"/>
      <c r="AC35" s="202"/>
    </row>
    <row r="36" spans="1:29" s="149" customFormat="1" ht="26.25">
      <c r="A36" s="590" t="s">
        <v>410</v>
      </c>
      <c r="B36" s="591"/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</row>
    <row r="37" spans="1:29" s="205" customFormat="1" ht="23.25">
      <c r="A37" s="203" t="s">
        <v>402</v>
      </c>
      <c r="B37" s="204" t="s">
        <v>336</v>
      </c>
      <c r="C37" s="592" t="s">
        <v>374</v>
      </c>
      <c r="D37" s="593"/>
      <c r="E37" s="593"/>
      <c r="F37" s="593" t="s">
        <v>411</v>
      </c>
      <c r="G37" s="593"/>
      <c r="H37" s="596"/>
      <c r="I37" s="592" t="s">
        <v>376</v>
      </c>
      <c r="J37" s="593"/>
      <c r="K37" s="596"/>
      <c r="L37" s="598" t="s">
        <v>377</v>
      </c>
      <c r="M37" s="598"/>
      <c r="N37" s="599"/>
      <c r="O37" s="598" t="s">
        <v>378</v>
      </c>
      <c r="P37" s="598"/>
      <c r="Q37" s="598"/>
      <c r="R37" s="600" t="s">
        <v>379</v>
      </c>
      <c r="S37" s="601"/>
      <c r="T37" s="602"/>
      <c r="U37" s="600" t="s">
        <v>380</v>
      </c>
      <c r="V37" s="601"/>
      <c r="W37" s="602"/>
      <c r="X37" s="598" t="s">
        <v>381</v>
      </c>
      <c r="Y37" s="598"/>
      <c r="Z37" s="598"/>
      <c r="AA37" s="598" t="s">
        <v>403</v>
      </c>
      <c r="AB37" s="598"/>
      <c r="AC37" s="598"/>
    </row>
    <row r="38" spans="1:29" s="205" customFormat="1" ht="23.25">
      <c r="A38" s="206"/>
      <c r="B38" s="207"/>
      <c r="C38" s="594"/>
      <c r="D38" s="595"/>
      <c r="E38" s="595"/>
      <c r="F38" s="595"/>
      <c r="G38" s="595"/>
      <c r="H38" s="597"/>
      <c r="I38" s="594"/>
      <c r="J38" s="595"/>
      <c r="K38" s="597"/>
      <c r="L38" s="599"/>
      <c r="M38" s="599"/>
      <c r="N38" s="599"/>
      <c r="O38" s="598"/>
      <c r="P38" s="598"/>
      <c r="Q38" s="598"/>
      <c r="R38" s="603"/>
      <c r="S38" s="604"/>
      <c r="T38" s="605"/>
      <c r="U38" s="603"/>
      <c r="V38" s="604"/>
      <c r="W38" s="605"/>
      <c r="X38" s="598"/>
      <c r="Y38" s="598"/>
      <c r="Z38" s="598"/>
      <c r="AA38" s="598"/>
      <c r="AB38" s="598"/>
      <c r="AC38" s="598"/>
    </row>
    <row r="39" spans="1:29" s="205" customFormat="1" ht="23.25">
      <c r="A39" s="206"/>
      <c r="B39" s="207"/>
      <c r="C39" s="204" t="s">
        <v>404</v>
      </c>
      <c r="D39" s="606" t="s">
        <v>405</v>
      </c>
      <c r="E39" s="607"/>
      <c r="F39" s="204" t="s">
        <v>404</v>
      </c>
      <c r="G39" s="606" t="s">
        <v>405</v>
      </c>
      <c r="H39" s="607"/>
      <c r="I39" s="598" t="s">
        <v>404</v>
      </c>
      <c r="J39" s="608" t="s">
        <v>405</v>
      </c>
      <c r="K39" s="608"/>
      <c r="L39" s="204" t="s">
        <v>404</v>
      </c>
      <c r="M39" s="606" t="s">
        <v>405</v>
      </c>
      <c r="N39" s="607"/>
      <c r="O39" s="204" t="s">
        <v>404</v>
      </c>
      <c r="P39" s="606" t="s">
        <v>405</v>
      </c>
      <c r="Q39" s="607"/>
      <c r="R39" s="598" t="s">
        <v>404</v>
      </c>
      <c r="S39" s="608" t="s">
        <v>405</v>
      </c>
      <c r="T39" s="608"/>
      <c r="U39" s="598" t="s">
        <v>404</v>
      </c>
      <c r="V39" s="608" t="s">
        <v>405</v>
      </c>
      <c r="W39" s="608"/>
      <c r="X39" s="204" t="s">
        <v>404</v>
      </c>
      <c r="Y39" s="606" t="s">
        <v>405</v>
      </c>
      <c r="Z39" s="607"/>
      <c r="AA39" s="204" t="s">
        <v>404</v>
      </c>
      <c r="AB39" s="606" t="s">
        <v>405</v>
      </c>
      <c r="AC39" s="607"/>
    </row>
    <row r="40" spans="1:29" s="205" customFormat="1" ht="90.75">
      <c r="A40" s="208"/>
      <c r="B40" s="209"/>
      <c r="C40" s="209"/>
      <c r="D40" s="210" t="s">
        <v>406</v>
      </c>
      <c r="E40" s="210" t="s">
        <v>407</v>
      </c>
      <c r="F40" s="209"/>
      <c r="G40" s="210" t="s">
        <v>406</v>
      </c>
      <c r="H40" s="210" t="s">
        <v>407</v>
      </c>
      <c r="I40" s="598"/>
      <c r="J40" s="210" t="s">
        <v>406</v>
      </c>
      <c r="K40" s="210" t="s">
        <v>407</v>
      </c>
      <c r="L40" s="209"/>
      <c r="M40" s="210" t="s">
        <v>406</v>
      </c>
      <c r="N40" s="210" t="s">
        <v>407</v>
      </c>
      <c r="O40" s="209"/>
      <c r="P40" s="210" t="s">
        <v>406</v>
      </c>
      <c r="Q40" s="210" t="s">
        <v>407</v>
      </c>
      <c r="R40" s="598"/>
      <c r="S40" s="210" t="s">
        <v>406</v>
      </c>
      <c r="T40" s="210" t="s">
        <v>407</v>
      </c>
      <c r="U40" s="598"/>
      <c r="V40" s="210" t="s">
        <v>406</v>
      </c>
      <c r="W40" s="210" t="s">
        <v>407</v>
      </c>
      <c r="X40" s="209"/>
      <c r="Y40" s="210" t="s">
        <v>406</v>
      </c>
      <c r="Z40" s="210" t="s">
        <v>407</v>
      </c>
      <c r="AA40" s="209"/>
      <c r="AB40" s="210" t="s">
        <v>406</v>
      </c>
      <c r="AC40" s="210" t="s">
        <v>407</v>
      </c>
    </row>
    <row r="41" spans="1:29">
      <c r="A41" s="200" t="s">
        <v>359</v>
      </c>
      <c r="B41" s="211" t="s">
        <v>360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</row>
    <row r="42" spans="1:29" ht="52.5">
      <c r="A42" s="166">
        <v>1</v>
      </c>
      <c r="B42" s="160" t="s">
        <v>38</v>
      </c>
      <c r="C42" s="199">
        <v>232715.802</v>
      </c>
      <c r="D42" s="199">
        <v>65316.291614399997</v>
      </c>
      <c r="E42" s="199">
        <v>116569.8171424</v>
      </c>
      <c r="F42" s="199">
        <v>87200.082999999999</v>
      </c>
      <c r="G42" s="199">
        <v>30632.828773699999</v>
      </c>
      <c r="H42" s="199">
        <v>57762.058773700002</v>
      </c>
      <c r="I42" s="199">
        <v>5182.43</v>
      </c>
      <c r="J42" s="199">
        <v>0</v>
      </c>
      <c r="K42" s="199">
        <v>0</v>
      </c>
      <c r="L42" s="199">
        <v>12289.468999999999</v>
      </c>
      <c r="M42" s="199">
        <v>1730.0673603</v>
      </c>
      <c r="N42" s="199">
        <v>2220.9773602999999</v>
      </c>
      <c r="O42" s="199">
        <v>41752.230000000003</v>
      </c>
      <c r="P42" s="199">
        <v>5628.2251296000004</v>
      </c>
      <c r="Q42" s="199">
        <v>10255.3351296</v>
      </c>
      <c r="R42" s="199">
        <v>4340.75</v>
      </c>
      <c r="S42" s="199">
        <v>136.751</v>
      </c>
      <c r="T42" s="199">
        <v>147.05099999999999</v>
      </c>
      <c r="U42" s="199">
        <v>6721.37</v>
      </c>
      <c r="V42" s="199">
        <v>26.2</v>
      </c>
      <c r="W42" s="199">
        <v>387.6</v>
      </c>
      <c r="X42" s="199">
        <v>44433.411</v>
      </c>
      <c r="Y42" s="199">
        <v>618.43359999999996</v>
      </c>
      <c r="Z42" s="199">
        <v>1130.5236</v>
      </c>
      <c r="AA42" s="199">
        <v>434635.54499999998</v>
      </c>
      <c r="AB42" s="199">
        <f t="shared" ref="AB42:AC58" si="5">SUM(D42+G42+J42+M42+P42+S42+V42+Y42)</f>
        <v>104088.79747800001</v>
      </c>
      <c r="AC42" s="199">
        <f t="shared" si="5"/>
        <v>188473.36300599997</v>
      </c>
    </row>
    <row r="43" spans="1:29" ht="52.5">
      <c r="A43" s="166">
        <v>2</v>
      </c>
      <c r="B43" s="160" t="s">
        <v>101</v>
      </c>
      <c r="C43" s="199">
        <v>44749.240542632098</v>
      </c>
      <c r="D43" s="199">
        <v>10876.471094475</v>
      </c>
      <c r="E43" s="199">
        <v>12477.393819175</v>
      </c>
      <c r="F43" s="199">
        <v>42283.3896623377</v>
      </c>
      <c r="G43" s="199">
        <v>25635.411952905401</v>
      </c>
      <c r="H43" s="199">
        <v>64383.159078857898</v>
      </c>
      <c r="I43" s="199">
        <v>1138.6400000000001</v>
      </c>
      <c r="J43" s="199">
        <v>0</v>
      </c>
      <c r="K43" s="199">
        <v>0</v>
      </c>
      <c r="L43" s="199">
        <v>2459.2786363636401</v>
      </c>
      <c r="M43" s="199">
        <v>0</v>
      </c>
      <c r="N43" s="199">
        <v>1.98675</v>
      </c>
      <c r="O43" s="199">
        <v>22378.724714285701</v>
      </c>
      <c r="P43" s="199">
        <v>403.16579000000002</v>
      </c>
      <c r="Q43" s="199">
        <v>1111.8623600000001</v>
      </c>
      <c r="R43" s="199">
        <v>722.60395522388103</v>
      </c>
      <c r="S43" s="199">
        <v>0</v>
      </c>
      <c r="T43" s="199">
        <v>0</v>
      </c>
      <c r="U43" s="199">
        <v>720.98671428571402</v>
      </c>
      <c r="V43" s="199">
        <v>0</v>
      </c>
      <c r="W43" s="199">
        <v>0</v>
      </c>
      <c r="X43" s="199">
        <v>15404.183519480501</v>
      </c>
      <c r="Y43" s="199">
        <v>1002.48641</v>
      </c>
      <c r="Z43" s="199">
        <v>1197.2353599999999</v>
      </c>
      <c r="AA43" s="199">
        <v>129857.04774460899</v>
      </c>
      <c r="AB43" s="199">
        <f t="shared" si="5"/>
        <v>37917.535247380394</v>
      </c>
      <c r="AC43" s="199">
        <f t="shared" si="5"/>
        <v>79171.637368032898</v>
      </c>
    </row>
    <row r="44" spans="1:29" ht="52.5">
      <c r="A44" s="166">
        <v>3</v>
      </c>
      <c r="B44" s="160" t="s">
        <v>173</v>
      </c>
      <c r="C44" s="199">
        <v>10390.547</v>
      </c>
      <c r="D44" s="199">
        <v>2364.4</v>
      </c>
      <c r="E44" s="199">
        <v>5387.4</v>
      </c>
      <c r="F44" s="199">
        <v>8877.0190000000002</v>
      </c>
      <c r="G44" s="199">
        <v>4007.89</v>
      </c>
      <c r="H44" s="199">
        <v>4136.8900000000003</v>
      </c>
      <c r="I44" s="199">
        <v>92</v>
      </c>
      <c r="J44" s="199">
        <v>0</v>
      </c>
      <c r="K44" s="199">
        <v>0</v>
      </c>
      <c r="L44" s="199">
        <v>550.95799999999997</v>
      </c>
      <c r="M44" s="199">
        <v>1.5</v>
      </c>
      <c r="N44" s="199">
        <v>1.5</v>
      </c>
      <c r="O44" s="199">
        <v>3188.2179999999998</v>
      </c>
      <c r="P44" s="199">
        <v>1.35</v>
      </c>
      <c r="Q44" s="199">
        <v>25.35</v>
      </c>
      <c r="R44" s="199">
        <v>153.32499999999999</v>
      </c>
      <c r="S44" s="199">
        <v>0</v>
      </c>
      <c r="T44" s="199">
        <v>0</v>
      </c>
      <c r="U44" s="199">
        <v>207.50200000000001</v>
      </c>
      <c r="V44" s="199">
        <v>0</v>
      </c>
      <c r="W44" s="199">
        <v>0</v>
      </c>
      <c r="X44" s="199">
        <v>2202.5880000000002</v>
      </c>
      <c r="Y44" s="199">
        <v>0</v>
      </c>
      <c r="Z44" s="199">
        <v>0</v>
      </c>
      <c r="AA44" s="199">
        <v>25662.156999999999</v>
      </c>
      <c r="AB44" s="199">
        <f t="shared" si="5"/>
        <v>6375.14</v>
      </c>
      <c r="AC44" s="199">
        <f t="shared" si="5"/>
        <v>9551.1400000000012</v>
      </c>
    </row>
    <row r="45" spans="1:29" ht="52.5">
      <c r="A45" s="166">
        <v>4</v>
      </c>
      <c r="B45" s="160" t="s">
        <v>24</v>
      </c>
      <c r="C45" s="199">
        <v>6641.53</v>
      </c>
      <c r="D45" s="199">
        <v>2899.3572399999998</v>
      </c>
      <c r="E45" s="199">
        <v>5122.9732400000003</v>
      </c>
      <c r="F45" s="199">
        <v>10095.492</v>
      </c>
      <c r="G45" s="199">
        <v>5579.5576600000004</v>
      </c>
      <c r="H45" s="199">
        <v>8396.6217799999995</v>
      </c>
      <c r="I45" s="199">
        <v>36.4</v>
      </c>
      <c r="J45" s="199">
        <v>0</v>
      </c>
      <c r="K45" s="199">
        <v>0</v>
      </c>
      <c r="L45" s="199">
        <v>283.95299999999997</v>
      </c>
      <c r="M45" s="199">
        <v>10.148899999999999</v>
      </c>
      <c r="N45" s="199">
        <v>12.3378</v>
      </c>
      <c r="O45" s="199">
        <v>2619.1509999999998</v>
      </c>
      <c r="P45" s="199">
        <v>765.38521000000003</v>
      </c>
      <c r="Q45" s="199">
        <v>1056.78521</v>
      </c>
      <c r="R45" s="199">
        <v>47.41</v>
      </c>
      <c r="S45" s="199">
        <v>0</v>
      </c>
      <c r="T45" s="199">
        <v>0</v>
      </c>
      <c r="U45" s="199">
        <v>77.02</v>
      </c>
      <c r="V45" s="199">
        <v>0</v>
      </c>
      <c r="W45" s="199">
        <v>0</v>
      </c>
      <c r="X45" s="199">
        <v>2026.6110000000001</v>
      </c>
      <c r="Y45" s="199">
        <v>0</v>
      </c>
      <c r="Z45" s="199">
        <v>0</v>
      </c>
      <c r="AA45" s="199">
        <v>21827.566999999999</v>
      </c>
      <c r="AB45" s="199">
        <f t="shared" si="5"/>
        <v>9254.4490100000003</v>
      </c>
      <c r="AC45" s="199">
        <f t="shared" si="5"/>
        <v>14588.71803</v>
      </c>
    </row>
    <row r="46" spans="1:29" ht="52.5">
      <c r="A46" s="166">
        <v>5</v>
      </c>
      <c r="B46" s="160" t="s">
        <v>174</v>
      </c>
      <c r="C46" s="199">
        <v>4698.2489999999998</v>
      </c>
      <c r="D46" s="199">
        <v>178</v>
      </c>
      <c r="E46" s="199">
        <v>370</v>
      </c>
      <c r="F46" s="199">
        <v>2150.7339999999999</v>
      </c>
      <c r="G46" s="199">
        <v>363</v>
      </c>
      <c r="H46" s="199">
        <v>641</v>
      </c>
      <c r="I46" s="199">
        <v>17.2</v>
      </c>
      <c r="J46" s="199">
        <v>0</v>
      </c>
      <c r="K46" s="199">
        <v>0</v>
      </c>
      <c r="L46" s="199">
        <v>173.49299999999999</v>
      </c>
      <c r="M46" s="199">
        <v>6</v>
      </c>
      <c r="N46" s="199">
        <v>9.5</v>
      </c>
      <c r="O46" s="199">
        <v>2234.3429999999998</v>
      </c>
      <c r="P46" s="199">
        <v>64</v>
      </c>
      <c r="Q46" s="199">
        <v>169</v>
      </c>
      <c r="R46" s="199">
        <v>12.9</v>
      </c>
      <c r="S46" s="199">
        <v>0</v>
      </c>
      <c r="T46" s="199">
        <v>0</v>
      </c>
      <c r="U46" s="199">
        <v>49.823999999999998</v>
      </c>
      <c r="V46" s="199">
        <v>0</v>
      </c>
      <c r="W46" s="199">
        <v>0</v>
      </c>
      <c r="X46" s="199">
        <v>1999.528</v>
      </c>
      <c r="Y46" s="199">
        <v>0</v>
      </c>
      <c r="Z46" s="199">
        <v>0</v>
      </c>
      <c r="AA46" s="199">
        <v>11336.271000000001</v>
      </c>
      <c r="AB46" s="199">
        <f t="shared" si="5"/>
        <v>611</v>
      </c>
      <c r="AC46" s="199">
        <f t="shared" si="5"/>
        <v>1189.5</v>
      </c>
    </row>
    <row r="47" spans="1:29" ht="26.25">
      <c r="A47" s="166">
        <v>6</v>
      </c>
      <c r="B47" s="160" t="s">
        <v>175</v>
      </c>
      <c r="C47" s="199">
        <v>69198.775999999998</v>
      </c>
      <c r="D47" s="199">
        <v>21739.076000000001</v>
      </c>
      <c r="E47" s="199">
        <v>43036.821000000004</v>
      </c>
      <c r="F47" s="199">
        <v>37032.983</v>
      </c>
      <c r="G47" s="199">
        <v>36173.1</v>
      </c>
      <c r="H47" s="199">
        <v>68233.226999999999</v>
      </c>
      <c r="I47" s="199">
        <v>798.6</v>
      </c>
      <c r="J47" s="199">
        <v>0</v>
      </c>
      <c r="K47" s="199">
        <v>0</v>
      </c>
      <c r="L47" s="199">
        <v>1961.0940000000001</v>
      </c>
      <c r="M47" s="199">
        <v>123.241</v>
      </c>
      <c r="N47" s="199">
        <v>149.38900000000001</v>
      </c>
      <c r="O47" s="199">
        <v>35806.29</v>
      </c>
      <c r="P47" s="199">
        <v>454.55099999999999</v>
      </c>
      <c r="Q47" s="199">
        <v>873.13400000000001</v>
      </c>
      <c r="R47" s="199">
        <v>583.86699999999996</v>
      </c>
      <c r="S47" s="199">
        <v>0</v>
      </c>
      <c r="T47" s="199">
        <v>0</v>
      </c>
      <c r="U47" s="199">
        <v>849.27599999999995</v>
      </c>
      <c r="V47" s="199">
        <v>0</v>
      </c>
      <c r="W47" s="199">
        <v>0</v>
      </c>
      <c r="X47" s="199">
        <v>5506.9750000000004</v>
      </c>
      <c r="Y47" s="199">
        <v>22.77</v>
      </c>
      <c r="Z47" s="199">
        <v>37.295999999999999</v>
      </c>
      <c r="AA47" s="199">
        <v>151737.861</v>
      </c>
      <c r="AB47" s="199">
        <f t="shared" si="5"/>
        <v>58512.737999999998</v>
      </c>
      <c r="AC47" s="199">
        <f t="shared" si="5"/>
        <v>112329.86700000001</v>
      </c>
    </row>
    <row r="48" spans="1:29" ht="26.25">
      <c r="A48" s="166">
        <v>7</v>
      </c>
      <c r="B48" s="160" t="s">
        <v>386</v>
      </c>
      <c r="C48" s="199">
        <v>2189.5859999999998</v>
      </c>
      <c r="D48" s="199">
        <v>4003</v>
      </c>
      <c r="E48" s="199">
        <v>10152</v>
      </c>
      <c r="F48" s="199">
        <v>3355.3380000000002</v>
      </c>
      <c r="G48" s="199">
        <v>849</v>
      </c>
      <c r="H48" s="199">
        <v>2472</v>
      </c>
      <c r="I48" s="199">
        <v>20.399999999999999</v>
      </c>
      <c r="J48" s="199">
        <v>0</v>
      </c>
      <c r="K48" s="199">
        <v>0</v>
      </c>
      <c r="L48" s="199">
        <v>682.43700000000001</v>
      </c>
      <c r="M48" s="199">
        <v>67</v>
      </c>
      <c r="N48" s="199">
        <v>76</v>
      </c>
      <c r="O48" s="199">
        <v>1090.53</v>
      </c>
      <c r="P48" s="199">
        <v>1246</v>
      </c>
      <c r="Q48" s="199">
        <v>1479</v>
      </c>
      <c r="R48" s="199">
        <v>41.667000000000002</v>
      </c>
      <c r="S48" s="199">
        <v>0</v>
      </c>
      <c r="T48" s="199">
        <v>0</v>
      </c>
      <c r="U48" s="199">
        <v>49.253999999999998</v>
      </c>
      <c r="V48" s="199">
        <v>0</v>
      </c>
      <c r="W48" s="199">
        <v>0</v>
      </c>
      <c r="X48" s="199">
        <v>833.56399999999996</v>
      </c>
      <c r="Y48" s="199">
        <v>1852</v>
      </c>
      <c r="Z48" s="199">
        <v>4728</v>
      </c>
      <c r="AA48" s="199">
        <v>8262.7759999999998</v>
      </c>
      <c r="AB48" s="199">
        <f t="shared" si="5"/>
        <v>8017</v>
      </c>
      <c r="AC48" s="199">
        <f t="shared" si="5"/>
        <v>18907</v>
      </c>
    </row>
    <row r="49" spans="1:29" ht="52.5">
      <c r="A49" s="166">
        <v>8</v>
      </c>
      <c r="B49" s="160" t="s">
        <v>177</v>
      </c>
      <c r="C49" s="199">
        <v>17919.008999999998</v>
      </c>
      <c r="D49" s="199">
        <v>565</v>
      </c>
      <c r="E49" s="199">
        <v>812</v>
      </c>
      <c r="F49" s="199">
        <v>22660.116000000002</v>
      </c>
      <c r="G49" s="199">
        <v>1000</v>
      </c>
      <c r="H49" s="199">
        <v>1830</v>
      </c>
      <c r="I49" s="199">
        <v>396</v>
      </c>
      <c r="J49" s="199">
        <v>0</v>
      </c>
      <c r="K49" s="199">
        <v>0</v>
      </c>
      <c r="L49" s="199">
        <v>1259.2280000000001</v>
      </c>
      <c r="M49" s="199">
        <v>33</v>
      </c>
      <c r="N49" s="199">
        <v>111.97</v>
      </c>
      <c r="O49" s="199">
        <v>4167.7489999999998</v>
      </c>
      <c r="P49" s="199">
        <v>149</v>
      </c>
      <c r="Q49" s="199">
        <v>388.08</v>
      </c>
      <c r="R49" s="199">
        <v>305.06700000000001</v>
      </c>
      <c r="S49" s="199">
        <v>0</v>
      </c>
      <c r="T49" s="199">
        <v>0</v>
      </c>
      <c r="U49" s="199">
        <v>426.79899999999998</v>
      </c>
      <c r="V49" s="199">
        <v>0</v>
      </c>
      <c r="W49" s="199">
        <v>0</v>
      </c>
      <c r="X49" s="199">
        <v>3502.1439999999998</v>
      </c>
      <c r="Y49" s="199">
        <v>0</v>
      </c>
      <c r="Z49" s="199">
        <v>15.31</v>
      </c>
      <c r="AA49" s="199">
        <v>50636.112000000001</v>
      </c>
      <c r="AB49" s="199">
        <f t="shared" si="5"/>
        <v>1747</v>
      </c>
      <c r="AC49" s="199">
        <f t="shared" si="5"/>
        <v>3157.3599999999997</v>
      </c>
    </row>
    <row r="50" spans="1:29" ht="52.5">
      <c r="A50" s="166">
        <v>9</v>
      </c>
      <c r="B50" s="160" t="s">
        <v>41</v>
      </c>
      <c r="C50" s="199">
        <v>17633.297999999999</v>
      </c>
      <c r="D50" s="199">
        <v>149</v>
      </c>
      <c r="E50" s="199">
        <v>7371</v>
      </c>
      <c r="F50" s="199">
        <v>7529.1989999999996</v>
      </c>
      <c r="G50" s="199">
        <v>51749.57</v>
      </c>
      <c r="H50" s="199">
        <v>52638.57</v>
      </c>
      <c r="I50" s="199">
        <v>489.45</v>
      </c>
      <c r="J50" s="199">
        <v>3</v>
      </c>
      <c r="K50" s="199">
        <v>87</v>
      </c>
      <c r="L50" s="199">
        <v>322.49299999999999</v>
      </c>
      <c r="M50" s="199">
        <v>115</v>
      </c>
      <c r="N50" s="199">
        <v>115</v>
      </c>
      <c r="O50" s="199">
        <v>911.14800000000002</v>
      </c>
      <c r="P50" s="199">
        <v>1621</v>
      </c>
      <c r="Q50" s="199">
        <v>1621</v>
      </c>
      <c r="R50" s="199">
        <v>96.66</v>
      </c>
      <c r="S50" s="199">
        <v>0</v>
      </c>
      <c r="T50" s="199">
        <v>0</v>
      </c>
      <c r="U50" s="199">
        <v>158.85400000000001</v>
      </c>
      <c r="V50" s="199">
        <v>0</v>
      </c>
      <c r="W50" s="199">
        <v>0</v>
      </c>
      <c r="X50" s="199">
        <v>4369.4040000000005</v>
      </c>
      <c r="Y50" s="199">
        <v>0</v>
      </c>
      <c r="Z50" s="199">
        <v>0</v>
      </c>
      <c r="AA50" s="199">
        <v>31510.506000000001</v>
      </c>
      <c r="AB50" s="199">
        <f t="shared" si="5"/>
        <v>53637.57</v>
      </c>
      <c r="AC50" s="199">
        <f t="shared" si="5"/>
        <v>61832.57</v>
      </c>
    </row>
    <row r="51" spans="1:29" ht="26.25">
      <c r="A51" s="166">
        <v>10</v>
      </c>
      <c r="B51" s="160" t="s">
        <v>178</v>
      </c>
      <c r="C51" s="199">
        <v>9844.9699999999993</v>
      </c>
      <c r="D51" s="199">
        <v>11813.87</v>
      </c>
      <c r="E51" s="199">
        <v>23484.177085800002</v>
      </c>
      <c r="F51" s="199">
        <v>24879.53</v>
      </c>
      <c r="G51" s="199">
        <v>12063.73</v>
      </c>
      <c r="H51" s="199">
        <v>25822.533637</v>
      </c>
      <c r="I51" s="199">
        <v>0</v>
      </c>
      <c r="J51" s="199">
        <v>0</v>
      </c>
      <c r="K51" s="199">
        <v>0</v>
      </c>
      <c r="L51" s="199">
        <v>131.63</v>
      </c>
      <c r="M51" s="199">
        <v>4.25</v>
      </c>
      <c r="N51" s="199">
        <v>15.473000000000001</v>
      </c>
      <c r="O51" s="199">
        <v>597.24</v>
      </c>
      <c r="P51" s="199">
        <v>47.14</v>
      </c>
      <c r="Q51" s="199">
        <v>140.22499999999999</v>
      </c>
      <c r="R51" s="199">
        <v>372.41</v>
      </c>
      <c r="S51" s="199">
        <v>0</v>
      </c>
      <c r="T51" s="199">
        <v>0</v>
      </c>
      <c r="U51" s="199">
        <v>629.88</v>
      </c>
      <c r="V51" s="199">
        <v>0</v>
      </c>
      <c r="W51" s="199">
        <v>0</v>
      </c>
      <c r="X51" s="199">
        <v>4112.41</v>
      </c>
      <c r="Y51" s="199">
        <v>104.1</v>
      </c>
      <c r="Z51" s="199">
        <v>198.828</v>
      </c>
      <c r="AA51" s="199">
        <v>40568.07</v>
      </c>
      <c r="AB51" s="199">
        <f t="shared" si="5"/>
        <v>24033.089999999997</v>
      </c>
      <c r="AC51" s="199">
        <f t="shared" si="5"/>
        <v>49661.2367228</v>
      </c>
    </row>
    <row r="52" spans="1:29" ht="52.5">
      <c r="A52" s="166">
        <v>11</v>
      </c>
      <c r="B52" s="160" t="s">
        <v>46</v>
      </c>
      <c r="C52" s="199">
        <v>26180.776542632098</v>
      </c>
      <c r="D52" s="199">
        <v>4783</v>
      </c>
      <c r="E52" s="199">
        <v>9278</v>
      </c>
      <c r="F52" s="199">
        <v>16808.023662337699</v>
      </c>
      <c r="G52" s="199">
        <v>7785</v>
      </c>
      <c r="H52" s="199">
        <v>11351</v>
      </c>
      <c r="I52" s="199">
        <v>137.19999999999999</v>
      </c>
      <c r="J52" s="199">
        <v>573</v>
      </c>
      <c r="K52" s="199">
        <v>573</v>
      </c>
      <c r="L52" s="199">
        <v>2555.5476363636399</v>
      </c>
      <c r="M52" s="199">
        <v>29</v>
      </c>
      <c r="N52" s="199">
        <v>30</v>
      </c>
      <c r="O52" s="199">
        <v>5280.02171428571</v>
      </c>
      <c r="P52" s="199">
        <v>433</v>
      </c>
      <c r="Q52" s="199">
        <v>615</v>
      </c>
      <c r="R52" s="199">
        <v>347.28595522388099</v>
      </c>
      <c r="S52" s="199">
        <v>0</v>
      </c>
      <c r="T52" s="199">
        <v>37</v>
      </c>
      <c r="U52" s="199">
        <v>500.708714285714</v>
      </c>
      <c r="V52" s="199">
        <v>0</v>
      </c>
      <c r="W52" s="199">
        <v>0</v>
      </c>
      <c r="X52" s="199">
        <v>1629.3925194805199</v>
      </c>
      <c r="Y52" s="199">
        <v>1725</v>
      </c>
      <c r="Z52" s="199">
        <v>7894</v>
      </c>
      <c r="AA52" s="199">
        <v>53438.956744609197</v>
      </c>
      <c r="AB52" s="199">
        <f t="shared" si="5"/>
        <v>15328</v>
      </c>
      <c r="AC52" s="199">
        <f t="shared" si="5"/>
        <v>29778</v>
      </c>
    </row>
    <row r="53" spans="1:29" ht="78.75">
      <c r="A53" s="166">
        <v>12</v>
      </c>
      <c r="B53" s="160" t="s">
        <v>179</v>
      </c>
      <c r="C53" s="199">
        <v>4617.1769999999997</v>
      </c>
      <c r="D53" s="199">
        <v>1532.56</v>
      </c>
      <c r="E53" s="199">
        <v>2014.43</v>
      </c>
      <c r="F53" s="199">
        <v>8040.4459999999999</v>
      </c>
      <c r="G53" s="199">
        <v>3562.81</v>
      </c>
      <c r="H53" s="199">
        <v>9792.99</v>
      </c>
      <c r="I53" s="199">
        <v>0</v>
      </c>
      <c r="J53" s="199">
        <v>0</v>
      </c>
      <c r="K53" s="199">
        <v>0</v>
      </c>
      <c r="L53" s="199">
        <v>575.71299999999997</v>
      </c>
      <c r="M53" s="199">
        <v>7.03</v>
      </c>
      <c r="N53" s="199">
        <v>7.94</v>
      </c>
      <c r="O53" s="199">
        <v>2627.9140000000002</v>
      </c>
      <c r="P53" s="199">
        <v>216.9</v>
      </c>
      <c r="Q53" s="199">
        <v>417.03</v>
      </c>
      <c r="R53" s="199">
        <v>51.366999999999997</v>
      </c>
      <c r="S53" s="199">
        <v>0</v>
      </c>
      <c r="T53" s="199">
        <v>0</v>
      </c>
      <c r="U53" s="199">
        <v>47.308999999999997</v>
      </c>
      <c r="V53" s="199">
        <v>0</v>
      </c>
      <c r="W53" s="199">
        <v>0</v>
      </c>
      <c r="X53" s="199">
        <v>1350.2460000000001</v>
      </c>
      <c r="Y53" s="199">
        <v>1.58</v>
      </c>
      <c r="Z53" s="199">
        <v>1.83</v>
      </c>
      <c r="AA53" s="199">
        <v>17310.171999999999</v>
      </c>
      <c r="AB53" s="199">
        <f t="shared" si="5"/>
        <v>5320.8799999999992</v>
      </c>
      <c r="AC53" s="199">
        <f t="shared" si="5"/>
        <v>12234.220000000001</v>
      </c>
    </row>
    <row r="54" spans="1:29" ht="26.25">
      <c r="A54" s="166">
        <v>13</v>
      </c>
      <c r="B54" s="160" t="s">
        <v>180</v>
      </c>
      <c r="C54" s="199">
        <v>1010.95</v>
      </c>
      <c r="D54" s="199">
        <v>7167.5722999999998</v>
      </c>
      <c r="E54" s="199">
        <v>14579.074340499999</v>
      </c>
      <c r="F54" s="199">
        <v>12835.92</v>
      </c>
      <c r="G54" s="199">
        <v>35240.968187600003</v>
      </c>
      <c r="H54" s="199">
        <v>65600.385671800002</v>
      </c>
      <c r="I54" s="199">
        <v>34</v>
      </c>
      <c r="J54" s="199">
        <v>0</v>
      </c>
      <c r="K54" s="199">
        <v>0</v>
      </c>
      <c r="L54" s="199">
        <v>735.67</v>
      </c>
      <c r="M54" s="199">
        <v>0</v>
      </c>
      <c r="N54" s="199">
        <v>0</v>
      </c>
      <c r="O54" s="199">
        <v>895.76</v>
      </c>
      <c r="P54" s="199">
        <v>0</v>
      </c>
      <c r="Q54" s="199">
        <v>0</v>
      </c>
      <c r="R54" s="199">
        <v>37.590000000000003</v>
      </c>
      <c r="S54" s="199">
        <v>0</v>
      </c>
      <c r="T54" s="199">
        <v>0</v>
      </c>
      <c r="U54" s="199">
        <v>66.41</v>
      </c>
      <c r="V54" s="199">
        <v>0</v>
      </c>
      <c r="W54" s="199">
        <v>0</v>
      </c>
      <c r="X54" s="199">
        <v>988.5</v>
      </c>
      <c r="Y54" s="199">
        <v>0</v>
      </c>
      <c r="Z54" s="199">
        <v>0</v>
      </c>
      <c r="AA54" s="199">
        <v>16604.8</v>
      </c>
      <c r="AB54" s="199">
        <f t="shared" si="5"/>
        <v>42408.540487600003</v>
      </c>
      <c r="AC54" s="199">
        <f t="shared" si="5"/>
        <v>80179.460012299998</v>
      </c>
    </row>
    <row r="55" spans="1:29" ht="26.25">
      <c r="A55" s="166">
        <v>14</v>
      </c>
      <c r="B55" s="161" t="s">
        <v>30</v>
      </c>
      <c r="C55" s="199">
        <v>112829.035</v>
      </c>
      <c r="D55" s="199">
        <v>57746.903828745999</v>
      </c>
      <c r="E55" s="199">
        <v>140088.62583491899</v>
      </c>
      <c r="F55" s="199">
        <v>120550.761</v>
      </c>
      <c r="G55" s="199">
        <v>46126.596302334001</v>
      </c>
      <c r="H55" s="199">
        <v>114231.21569407301</v>
      </c>
      <c r="I55" s="199">
        <v>5947.97</v>
      </c>
      <c r="J55" s="199">
        <v>0</v>
      </c>
      <c r="K55" s="199">
        <v>0</v>
      </c>
      <c r="L55" s="199">
        <v>3226.9850000000001</v>
      </c>
      <c r="M55" s="199">
        <v>26.905999999999999</v>
      </c>
      <c r="N55" s="199">
        <v>27.510439999999999</v>
      </c>
      <c r="O55" s="199">
        <v>16264.049000000001</v>
      </c>
      <c r="P55" s="199">
        <v>10351.48834</v>
      </c>
      <c r="Q55" s="199">
        <v>12714.13385</v>
      </c>
      <c r="R55" s="199">
        <v>743.98699999999997</v>
      </c>
      <c r="S55" s="199">
        <v>0</v>
      </c>
      <c r="T55" s="199">
        <v>0</v>
      </c>
      <c r="U55" s="199">
        <v>810.93100000000004</v>
      </c>
      <c r="V55" s="199">
        <v>0</v>
      </c>
      <c r="W55" s="199">
        <v>0</v>
      </c>
      <c r="X55" s="199">
        <v>8663.84</v>
      </c>
      <c r="Y55" s="199">
        <v>91.944100000000006</v>
      </c>
      <c r="Z55" s="199">
        <v>163.66810000000001</v>
      </c>
      <c r="AA55" s="199">
        <v>269037.55800000002</v>
      </c>
      <c r="AB55" s="199">
        <f t="shared" si="5"/>
        <v>114343.83857107999</v>
      </c>
      <c r="AC55" s="199">
        <f t="shared" si="5"/>
        <v>267225.15391899203</v>
      </c>
    </row>
    <row r="56" spans="1:29" ht="26.25">
      <c r="A56" s="166">
        <v>15</v>
      </c>
      <c r="B56" s="161" t="s">
        <v>181</v>
      </c>
      <c r="C56" s="199">
        <v>144737.48800000001</v>
      </c>
      <c r="D56" s="199">
        <v>61442.054609999999</v>
      </c>
      <c r="E56" s="199">
        <v>100520.05461000001</v>
      </c>
      <c r="F56" s="199">
        <v>68892.466</v>
      </c>
      <c r="G56" s="199">
        <v>35441.643283701997</v>
      </c>
      <c r="H56" s="199">
        <v>62585.643283701997</v>
      </c>
      <c r="I56" s="199">
        <v>4065</v>
      </c>
      <c r="J56" s="199">
        <v>0</v>
      </c>
      <c r="K56" s="199">
        <v>0</v>
      </c>
      <c r="L56" s="199">
        <v>2342.0509999999999</v>
      </c>
      <c r="M56" s="199">
        <v>2047.49623</v>
      </c>
      <c r="N56" s="199">
        <v>3406.4962300000002</v>
      </c>
      <c r="O56" s="199">
        <v>15058.583000000001</v>
      </c>
      <c r="P56" s="199">
        <v>4064.0129499999998</v>
      </c>
      <c r="Q56" s="199">
        <v>8177.0129500000003</v>
      </c>
      <c r="R56" s="199">
        <v>750.01499999999999</v>
      </c>
      <c r="S56" s="199">
        <v>0</v>
      </c>
      <c r="T56" s="199">
        <v>0</v>
      </c>
      <c r="U56" s="199">
        <v>1053.6880000000001</v>
      </c>
      <c r="V56" s="199">
        <v>0</v>
      </c>
      <c r="W56" s="199">
        <v>0</v>
      </c>
      <c r="X56" s="199">
        <v>18762.719000000001</v>
      </c>
      <c r="Y56" s="199">
        <v>5640.3379999999997</v>
      </c>
      <c r="Z56" s="199">
        <v>7435.3379999999997</v>
      </c>
      <c r="AA56" s="199">
        <v>255662.01</v>
      </c>
      <c r="AB56" s="199">
        <f t="shared" si="5"/>
        <v>108635.545073702</v>
      </c>
      <c r="AC56" s="199">
        <f t="shared" si="5"/>
        <v>182124.545073702</v>
      </c>
    </row>
    <row r="57" spans="1:29" ht="26.25">
      <c r="A57" s="166">
        <v>16</v>
      </c>
      <c r="B57" s="161" t="s">
        <v>31</v>
      </c>
      <c r="C57" s="199">
        <v>126992.942</v>
      </c>
      <c r="D57" s="199">
        <v>46343.858049199996</v>
      </c>
      <c r="E57" s="199">
        <v>95775.042472899993</v>
      </c>
      <c r="F57" s="199">
        <v>132004.166</v>
      </c>
      <c r="G57" s="199">
        <v>107064.17683110001</v>
      </c>
      <c r="H57" s="199">
        <v>209383.06802899999</v>
      </c>
      <c r="I57" s="199">
        <v>6006.63</v>
      </c>
      <c r="J57" s="199">
        <v>1986.6070947000001</v>
      </c>
      <c r="K57" s="199">
        <v>4506.1870781999996</v>
      </c>
      <c r="L57" s="199">
        <v>1884.348</v>
      </c>
      <c r="M57" s="199">
        <v>61.269359999999999</v>
      </c>
      <c r="N57" s="199">
        <v>83.985600000000005</v>
      </c>
      <c r="O57" s="199">
        <v>10548.055</v>
      </c>
      <c r="P57" s="199">
        <v>1165.9161099999999</v>
      </c>
      <c r="Q57" s="199">
        <v>2224.9803999999999</v>
      </c>
      <c r="R57" s="199">
        <v>1158.0350000000001</v>
      </c>
      <c r="S57" s="199">
        <v>0</v>
      </c>
      <c r="T57" s="199">
        <v>0</v>
      </c>
      <c r="U57" s="199">
        <v>1258.51</v>
      </c>
      <c r="V57" s="199">
        <v>0</v>
      </c>
      <c r="W57" s="199">
        <v>0</v>
      </c>
      <c r="X57" s="199">
        <v>10361.145</v>
      </c>
      <c r="Y57" s="199">
        <v>814.12699999999995</v>
      </c>
      <c r="Z57" s="199">
        <v>1821.8820000000001</v>
      </c>
      <c r="AA57" s="199">
        <v>290213.83100000001</v>
      </c>
      <c r="AB57" s="199">
        <f t="shared" si="5"/>
        <v>157435.95444500001</v>
      </c>
      <c r="AC57" s="199">
        <f t="shared" si="5"/>
        <v>313795.14558009995</v>
      </c>
    </row>
    <row r="58" spans="1:29" ht="26.25">
      <c r="A58" s="166">
        <v>17</v>
      </c>
      <c r="B58" s="161" t="s">
        <v>387</v>
      </c>
      <c r="C58" s="199">
        <v>3671.4845426320599</v>
      </c>
      <c r="D58" s="199">
        <v>3529.08815</v>
      </c>
      <c r="E58" s="199">
        <v>16076.08815</v>
      </c>
      <c r="F58" s="199">
        <v>16923.4577792208</v>
      </c>
      <c r="G58" s="199">
        <v>19223.9781272</v>
      </c>
      <c r="H58" s="199">
        <v>35071.978127199996</v>
      </c>
      <c r="I58" s="199">
        <v>273.2</v>
      </c>
      <c r="J58" s="199">
        <v>0</v>
      </c>
      <c r="K58" s="199">
        <v>0</v>
      </c>
      <c r="L58" s="199">
        <v>965.24699999999996</v>
      </c>
      <c r="M58" s="199">
        <v>0</v>
      </c>
      <c r="N58" s="199">
        <v>0</v>
      </c>
      <c r="O58" s="199">
        <v>3232.3647142857099</v>
      </c>
      <c r="P58" s="199">
        <v>588.01</v>
      </c>
      <c r="Q58" s="199">
        <v>1214.01</v>
      </c>
      <c r="R58" s="199">
        <v>686.03595522388105</v>
      </c>
      <c r="S58" s="199">
        <v>0</v>
      </c>
      <c r="T58" s="199">
        <v>0</v>
      </c>
      <c r="U58" s="199">
        <v>614.68171428571395</v>
      </c>
      <c r="V58" s="199">
        <v>0</v>
      </c>
      <c r="W58" s="199">
        <v>0</v>
      </c>
      <c r="X58" s="199">
        <v>6443.6115194805197</v>
      </c>
      <c r="Y58" s="199">
        <v>19.989999999999998</v>
      </c>
      <c r="Z58" s="199">
        <v>47.99</v>
      </c>
      <c r="AA58" s="199">
        <v>32810.083225128699</v>
      </c>
      <c r="AB58" s="199">
        <f t="shared" si="5"/>
        <v>23361.0662772</v>
      </c>
      <c r="AC58" s="199">
        <f t="shared" si="5"/>
        <v>52410.066277199992</v>
      </c>
    </row>
    <row r="59" spans="1:29" ht="26.25">
      <c r="A59" s="156"/>
      <c r="B59" s="162" t="s">
        <v>361</v>
      </c>
      <c r="C59" s="199">
        <f>SUM(C42:C58)</f>
        <v>836020.86062789639</v>
      </c>
      <c r="D59" s="199">
        <f t="shared" ref="D59:AC59" si="6">SUM(D42:D58)</f>
        <v>302449.50288682099</v>
      </c>
      <c r="E59" s="199">
        <f t="shared" si="6"/>
        <v>603114.89769569389</v>
      </c>
      <c r="F59" s="199">
        <f t="shared" si="6"/>
        <v>622119.1241038962</v>
      </c>
      <c r="G59" s="199">
        <f t="shared" si="6"/>
        <v>422499.26111854141</v>
      </c>
      <c r="H59" s="199">
        <f t="shared" si="6"/>
        <v>794332.34107533295</v>
      </c>
      <c r="I59" s="199">
        <f t="shared" si="6"/>
        <v>24635.120000000003</v>
      </c>
      <c r="J59" s="199">
        <f t="shared" si="6"/>
        <v>2562.6070946999998</v>
      </c>
      <c r="K59" s="199">
        <f t="shared" si="6"/>
        <v>5166.1870781999996</v>
      </c>
      <c r="L59" s="199">
        <f t="shared" si="6"/>
        <v>32399.595272727278</v>
      </c>
      <c r="M59" s="199">
        <f t="shared" si="6"/>
        <v>4261.9088503000003</v>
      </c>
      <c r="N59" s="199">
        <f t="shared" si="6"/>
        <v>6270.0661803000003</v>
      </c>
      <c r="O59" s="199">
        <f t="shared" si="6"/>
        <v>168652.37114285713</v>
      </c>
      <c r="P59" s="199">
        <f t="shared" si="6"/>
        <v>27199.144529599995</v>
      </c>
      <c r="Q59" s="199">
        <f t="shared" si="6"/>
        <v>42481.938899599998</v>
      </c>
      <c r="R59" s="199">
        <f t="shared" si="6"/>
        <v>10450.975865671642</v>
      </c>
      <c r="S59" s="199">
        <f t="shared" si="6"/>
        <v>136.751</v>
      </c>
      <c r="T59" s="199">
        <f t="shared" si="6"/>
        <v>184.05099999999999</v>
      </c>
      <c r="U59" s="199">
        <f t="shared" si="6"/>
        <v>14243.004142857144</v>
      </c>
      <c r="V59" s="199">
        <f t="shared" si="6"/>
        <v>26.2</v>
      </c>
      <c r="W59" s="199">
        <f t="shared" si="6"/>
        <v>387.6</v>
      </c>
      <c r="X59" s="199">
        <f t="shared" si="6"/>
        <v>132590.27255844156</v>
      </c>
      <c r="Y59" s="199">
        <f t="shared" si="6"/>
        <v>11892.769109999999</v>
      </c>
      <c r="Z59" s="199">
        <f t="shared" si="6"/>
        <v>24671.901060000004</v>
      </c>
      <c r="AA59" s="199">
        <f t="shared" si="6"/>
        <v>1841111.3237143469</v>
      </c>
      <c r="AB59" s="199">
        <f t="shared" si="6"/>
        <v>771028.14458996255</v>
      </c>
      <c r="AC59" s="199">
        <f t="shared" si="6"/>
        <v>1476608.9829891266</v>
      </c>
    </row>
    <row r="60" spans="1:29" ht="26.25">
      <c r="A60" s="156" t="s">
        <v>362</v>
      </c>
      <c r="B60" s="162" t="s">
        <v>363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</row>
    <row r="61" spans="1:29" ht="26.25">
      <c r="A61" s="156">
        <v>1</v>
      </c>
      <c r="B61" s="162" t="s">
        <v>184</v>
      </c>
      <c r="C61" s="199">
        <v>273992.58</v>
      </c>
      <c r="D61" s="199">
        <v>56824</v>
      </c>
      <c r="E61" s="199">
        <v>113172</v>
      </c>
      <c r="F61" s="199">
        <v>38137.79</v>
      </c>
      <c r="G61" s="199">
        <v>19690</v>
      </c>
      <c r="H61" s="199">
        <v>39904</v>
      </c>
      <c r="I61" s="199">
        <v>857.2</v>
      </c>
      <c r="J61" s="199">
        <v>0</v>
      </c>
      <c r="K61" s="199">
        <v>0</v>
      </c>
      <c r="L61" s="199">
        <v>5755.69</v>
      </c>
      <c r="M61" s="199">
        <v>568</v>
      </c>
      <c r="N61" s="199">
        <v>683</v>
      </c>
      <c r="O61" s="199">
        <v>32817.22</v>
      </c>
      <c r="P61" s="199">
        <v>1776</v>
      </c>
      <c r="Q61" s="199">
        <v>3692</v>
      </c>
      <c r="R61" s="199">
        <v>642.9</v>
      </c>
      <c r="S61" s="199">
        <v>0</v>
      </c>
      <c r="T61" s="199">
        <v>0</v>
      </c>
      <c r="U61" s="199">
        <v>1656.41</v>
      </c>
      <c r="V61" s="199">
        <v>1</v>
      </c>
      <c r="W61" s="199">
        <v>5</v>
      </c>
      <c r="X61" s="199">
        <v>47636.88</v>
      </c>
      <c r="Y61" s="199">
        <v>934</v>
      </c>
      <c r="Z61" s="199">
        <v>2619</v>
      </c>
      <c r="AA61" s="199">
        <v>401496.67</v>
      </c>
      <c r="AB61" s="199">
        <f t="shared" ref="AB61:AC63" si="7">SUM(D61+G61+J61+M61+P61+S61+V61+Y61)</f>
        <v>79793</v>
      </c>
      <c r="AC61" s="199">
        <f t="shared" si="7"/>
        <v>160075</v>
      </c>
    </row>
    <row r="62" spans="1:29" ht="26.25">
      <c r="A62" s="166">
        <v>2</v>
      </c>
      <c r="B62" s="167" t="s">
        <v>388</v>
      </c>
      <c r="C62" s="199">
        <v>766373.92</v>
      </c>
      <c r="D62" s="199">
        <v>103393</v>
      </c>
      <c r="E62" s="199">
        <v>204045</v>
      </c>
      <c r="F62" s="199">
        <v>77790.649999999994</v>
      </c>
      <c r="G62" s="199">
        <v>9931</v>
      </c>
      <c r="H62" s="199">
        <v>18675</v>
      </c>
      <c r="I62" s="199">
        <v>3440.1</v>
      </c>
      <c r="J62" s="199">
        <v>0</v>
      </c>
      <c r="K62" s="199">
        <v>0</v>
      </c>
      <c r="L62" s="199">
        <v>21778.77</v>
      </c>
      <c r="M62" s="199">
        <v>1635</v>
      </c>
      <c r="N62" s="199">
        <v>1946</v>
      </c>
      <c r="O62" s="199">
        <v>63630.11</v>
      </c>
      <c r="P62" s="199">
        <v>3587</v>
      </c>
      <c r="Q62" s="199">
        <v>6208</v>
      </c>
      <c r="R62" s="199">
        <v>8482.9599999999991</v>
      </c>
      <c r="S62" s="199">
        <v>148</v>
      </c>
      <c r="T62" s="199">
        <v>188</v>
      </c>
      <c r="U62" s="199">
        <v>6554.86</v>
      </c>
      <c r="V62" s="199">
        <v>18</v>
      </c>
      <c r="W62" s="199">
        <v>30</v>
      </c>
      <c r="X62" s="199">
        <v>40150.949999999997</v>
      </c>
      <c r="Y62" s="199">
        <v>1623</v>
      </c>
      <c r="Z62" s="199">
        <v>9362</v>
      </c>
      <c r="AA62" s="199">
        <v>988202.32</v>
      </c>
      <c r="AB62" s="199">
        <f t="shared" si="7"/>
        <v>120335</v>
      </c>
      <c r="AC62" s="199">
        <f t="shared" si="7"/>
        <v>240454</v>
      </c>
    </row>
    <row r="63" spans="1:29" ht="26.25">
      <c r="A63" s="166">
        <v>3</v>
      </c>
      <c r="B63" s="167" t="s">
        <v>186</v>
      </c>
      <c r="C63" s="199">
        <v>474715.25400000002</v>
      </c>
      <c r="D63" s="199">
        <v>115236.64</v>
      </c>
      <c r="E63" s="199">
        <v>214107</v>
      </c>
      <c r="F63" s="199">
        <v>101652.27800000001</v>
      </c>
      <c r="G63" s="199">
        <v>19560.169999999998</v>
      </c>
      <c r="H63" s="199">
        <v>37821</v>
      </c>
      <c r="I63" s="199">
        <v>237.59</v>
      </c>
      <c r="J63" s="199">
        <v>0</v>
      </c>
      <c r="K63" s="199">
        <v>0</v>
      </c>
      <c r="L63" s="199">
        <v>11606.545</v>
      </c>
      <c r="M63" s="199">
        <v>2026.6</v>
      </c>
      <c r="N63" s="199">
        <v>2294</v>
      </c>
      <c r="O63" s="199">
        <v>25619.829000000002</v>
      </c>
      <c r="P63" s="199">
        <v>3335</v>
      </c>
      <c r="Q63" s="199">
        <v>4874</v>
      </c>
      <c r="R63" s="199">
        <v>4620.0050000000001</v>
      </c>
      <c r="S63" s="199">
        <v>0</v>
      </c>
      <c r="T63" s="199">
        <v>0</v>
      </c>
      <c r="U63" s="199">
        <v>5901.8739999999998</v>
      </c>
      <c r="V63" s="199">
        <v>36.64</v>
      </c>
      <c r="W63" s="199">
        <v>51</v>
      </c>
      <c r="X63" s="199">
        <v>35986.978000000003</v>
      </c>
      <c r="Y63" s="199">
        <v>8805.2199999999993</v>
      </c>
      <c r="Z63" s="199">
        <v>13473.27</v>
      </c>
      <c r="AA63" s="199">
        <v>660340.353</v>
      </c>
      <c r="AB63" s="199">
        <f t="shared" si="7"/>
        <v>149000.27000000002</v>
      </c>
      <c r="AC63" s="199">
        <f t="shared" si="7"/>
        <v>272620.27</v>
      </c>
    </row>
    <row r="64" spans="1:29" ht="26.25">
      <c r="A64" s="156"/>
      <c r="B64" s="162" t="s">
        <v>364</v>
      </c>
      <c r="C64" s="199">
        <f>SUM(C61:C63)</f>
        <v>1515081.754</v>
      </c>
      <c r="D64" s="199">
        <f t="shared" ref="D64:AC64" si="8">SUM(D61:D63)</f>
        <v>275453.64</v>
      </c>
      <c r="E64" s="199">
        <f t="shared" si="8"/>
        <v>531324</v>
      </c>
      <c r="F64" s="199">
        <f t="shared" si="8"/>
        <v>217580.71799999999</v>
      </c>
      <c r="G64" s="199">
        <f t="shared" si="8"/>
        <v>49181.17</v>
      </c>
      <c r="H64" s="199">
        <f t="shared" si="8"/>
        <v>96400</v>
      </c>
      <c r="I64" s="199">
        <f t="shared" si="8"/>
        <v>4534.8900000000003</v>
      </c>
      <c r="J64" s="199">
        <f t="shared" si="8"/>
        <v>0</v>
      </c>
      <c r="K64" s="199">
        <f t="shared" si="8"/>
        <v>0</v>
      </c>
      <c r="L64" s="199">
        <f t="shared" si="8"/>
        <v>39141.004999999997</v>
      </c>
      <c r="M64" s="199">
        <f t="shared" si="8"/>
        <v>4229.6000000000004</v>
      </c>
      <c r="N64" s="199">
        <f t="shared" si="8"/>
        <v>4923</v>
      </c>
      <c r="O64" s="199">
        <f t="shared" si="8"/>
        <v>122067.159</v>
      </c>
      <c r="P64" s="199">
        <f t="shared" si="8"/>
        <v>8698</v>
      </c>
      <c r="Q64" s="199">
        <f t="shared" si="8"/>
        <v>14774</v>
      </c>
      <c r="R64" s="199">
        <f t="shared" si="8"/>
        <v>13745.864999999998</v>
      </c>
      <c r="S64" s="199">
        <f t="shared" si="8"/>
        <v>148</v>
      </c>
      <c r="T64" s="199">
        <f t="shared" si="8"/>
        <v>188</v>
      </c>
      <c r="U64" s="199">
        <f t="shared" si="8"/>
        <v>14113.144</v>
      </c>
      <c r="V64" s="199">
        <f t="shared" si="8"/>
        <v>55.64</v>
      </c>
      <c r="W64" s="199">
        <f t="shared" si="8"/>
        <v>86</v>
      </c>
      <c r="X64" s="199">
        <f t="shared" si="8"/>
        <v>123774.80799999999</v>
      </c>
      <c r="Y64" s="199">
        <f t="shared" si="8"/>
        <v>11362.22</v>
      </c>
      <c r="Z64" s="199">
        <f t="shared" si="8"/>
        <v>25454.27</v>
      </c>
      <c r="AA64" s="199">
        <f t="shared" si="8"/>
        <v>2050039.3429999999</v>
      </c>
      <c r="AB64" s="199">
        <f t="shared" si="8"/>
        <v>349128.27</v>
      </c>
      <c r="AC64" s="199">
        <f t="shared" si="8"/>
        <v>673149.27</v>
      </c>
    </row>
    <row r="65" spans="1:30" ht="39.950000000000003" customHeight="1">
      <c r="A65" s="162" t="s">
        <v>365</v>
      </c>
      <c r="B65" s="168"/>
      <c r="C65" s="199">
        <f t="shared" ref="C65:AC65" si="9">SUM(C14,C32,C59)</f>
        <v>5513276.6801826889</v>
      </c>
      <c r="D65" s="199">
        <f t="shared" si="9"/>
        <v>1892924.0289164209</v>
      </c>
      <c r="E65" s="199">
        <f t="shared" si="9"/>
        <v>3333083.0631500352</v>
      </c>
      <c r="F65" s="199">
        <f t="shared" si="9"/>
        <v>2957847.8052428328</v>
      </c>
      <c r="G65" s="199">
        <f t="shared" si="9"/>
        <v>1284407.1977631694</v>
      </c>
      <c r="H65" s="199">
        <f t="shared" si="9"/>
        <v>3010594.4720148826</v>
      </c>
      <c r="I65" s="199">
        <f t="shared" si="9"/>
        <v>225969.69687500002</v>
      </c>
      <c r="J65" s="199">
        <f t="shared" si="9"/>
        <v>8058.0832946999999</v>
      </c>
      <c r="K65" s="199">
        <f t="shared" si="9"/>
        <v>58031.713278199997</v>
      </c>
      <c r="L65" s="199">
        <f t="shared" si="9"/>
        <v>331260.10706366907</v>
      </c>
      <c r="M65" s="199">
        <f t="shared" si="9"/>
        <v>69120.404182099999</v>
      </c>
      <c r="N65" s="199">
        <f t="shared" si="9"/>
        <v>87257.161308700001</v>
      </c>
      <c r="O65" s="199">
        <f t="shared" si="9"/>
        <v>1495443.9033130715</v>
      </c>
      <c r="P65" s="199">
        <f t="shared" si="9"/>
        <v>197350.131482</v>
      </c>
      <c r="Q65" s="199">
        <f t="shared" si="9"/>
        <v>630174.93179579999</v>
      </c>
      <c r="R65" s="199">
        <f t="shared" si="9"/>
        <v>91161.914488119408</v>
      </c>
      <c r="S65" s="199">
        <f t="shared" si="9"/>
        <v>2167.4810000000002</v>
      </c>
      <c r="T65" s="199">
        <f t="shared" si="9"/>
        <v>13606.866049999999</v>
      </c>
      <c r="U65" s="199">
        <f t="shared" si="9"/>
        <v>126760.60842607143</v>
      </c>
      <c r="V65" s="199">
        <f t="shared" si="9"/>
        <v>6407.5878300000004</v>
      </c>
      <c r="W65" s="199">
        <f t="shared" si="9"/>
        <v>17595.434359999999</v>
      </c>
      <c r="X65" s="199">
        <f t="shared" si="9"/>
        <v>977447.99747532466</v>
      </c>
      <c r="Y65" s="199">
        <f t="shared" si="9"/>
        <v>62269.990733000006</v>
      </c>
      <c r="Z65" s="199">
        <f t="shared" si="9"/>
        <v>183008.55449800001</v>
      </c>
      <c r="AA65" s="199">
        <f t="shared" si="9"/>
        <v>11719168.713066777</v>
      </c>
      <c r="AB65" s="199">
        <f t="shared" si="9"/>
        <v>3522704.9052013904</v>
      </c>
      <c r="AC65" s="199">
        <f t="shared" si="9"/>
        <v>7333352.1964556174</v>
      </c>
      <c r="AD65" s="213"/>
    </row>
    <row r="66" spans="1:30" ht="39.950000000000003" customHeight="1">
      <c r="A66" s="162" t="s">
        <v>412</v>
      </c>
      <c r="B66" s="162"/>
      <c r="C66" s="199">
        <f>SUM(C65,C64)</f>
        <v>7028358.4341826886</v>
      </c>
      <c r="D66" s="199">
        <f t="shared" ref="D66:AC66" si="10">SUM(D65,D64)</f>
        <v>2168377.668916421</v>
      </c>
      <c r="E66" s="199">
        <f t="shared" si="10"/>
        <v>3864407.0631500352</v>
      </c>
      <c r="F66" s="199">
        <f t="shared" si="10"/>
        <v>3175428.5232428326</v>
      </c>
      <c r="G66" s="199">
        <f t="shared" si="10"/>
        <v>1333588.3677631693</v>
      </c>
      <c r="H66" s="199">
        <f t="shared" si="10"/>
        <v>3106994.4720148826</v>
      </c>
      <c r="I66" s="199">
        <f t="shared" si="10"/>
        <v>230504.58687500004</v>
      </c>
      <c r="J66" s="199">
        <f t="shared" si="10"/>
        <v>8058.0832946999999</v>
      </c>
      <c r="K66" s="199">
        <f t="shared" si="10"/>
        <v>58031.713278199997</v>
      </c>
      <c r="L66" s="199">
        <f t="shared" si="10"/>
        <v>370401.11206366908</v>
      </c>
      <c r="M66" s="199">
        <f t="shared" si="10"/>
        <v>73350.004182100005</v>
      </c>
      <c r="N66" s="199">
        <f t="shared" si="10"/>
        <v>92180.161308700001</v>
      </c>
      <c r="O66" s="199">
        <f t="shared" si="10"/>
        <v>1617511.0623130715</v>
      </c>
      <c r="P66" s="199">
        <f t="shared" si="10"/>
        <v>206048.131482</v>
      </c>
      <c r="Q66" s="199">
        <f t="shared" si="10"/>
        <v>644948.93179579999</v>
      </c>
      <c r="R66" s="199">
        <f t="shared" si="10"/>
        <v>104907.77948811941</v>
      </c>
      <c r="S66" s="199">
        <f t="shared" si="10"/>
        <v>2315.4810000000002</v>
      </c>
      <c r="T66" s="199">
        <f t="shared" si="10"/>
        <v>13794.866049999999</v>
      </c>
      <c r="U66" s="199">
        <f t="shared" si="10"/>
        <v>140873.75242607144</v>
      </c>
      <c r="V66" s="199">
        <f t="shared" si="10"/>
        <v>6463.2278300000007</v>
      </c>
      <c r="W66" s="199">
        <f t="shared" si="10"/>
        <v>17681.434359999999</v>
      </c>
      <c r="X66" s="199">
        <f t="shared" si="10"/>
        <v>1101222.8054753246</v>
      </c>
      <c r="Y66" s="199">
        <f t="shared" si="10"/>
        <v>73632.210733</v>
      </c>
      <c r="Z66" s="199">
        <f t="shared" si="10"/>
        <v>208462.824498</v>
      </c>
      <c r="AA66" s="199">
        <f t="shared" si="10"/>
        <v>13769208.056066778</v>
      </c>
      <c r="AB66" s="199">
        <f t="shared" si="10"/>
        <v>3871833.1752013904</v>
      </c>
      <c r="AC66" s="199">
        <f t="shared" si="10"/>
        <v>8006501.4664556179</v>
      </c>
    </row>
    <row r="67" spans="1:30" ht="26.25" customHeight="1">
      <c r="A67" s="156" t="s">
        <v>367</v>
      </c>
      <c r="B67" s="162" t="s">
        <v>368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</row>
    <row r="68" spans="1:30" ht="39.950000000000003" customHeight="1">
      <c r="A68" s="166">
        <v>1</v>
      </c>
      <c r="B68" s="167" t="s">
        <v>390</v>
      </c>
      <c r="C68" s="199">
        <v>51351.616000000002</v>
      </c>
      <c r="D68" s="199">
        <v>1002.04</v>
      </c>
      <c r="E68" s="199">
        <v>1097.04</v>
      </c>
      <c r="F68" s="199">
        <v>15239.429</v>
      </c>
      <c r="G68" s="199">
        <v>0</v>
      </c>
      <c r="H68" s="199">
        <v>0</v>
      </c>
      <c r="I68" s="199">
        <v>27.35</v>
      </c>
      <c r="J68" s="199">
        <v>0</v>
      </c>
      <c r="K68" s="199">
        <v>0</v>
      </c>
      <c r="L68" s="199">
        <v>294.86099999999999</v>
      </c>
      <c r="M68" s="199">
        <v>0</v>
      </c>
      <c r="N68" s="199">
        <v>0</v>
      </c>
      <c r="O68" s="199">
        <v>1214.7619999999999</v>
      </c>
      <c r="P68" s="199">
        <v>0</v>
      </c>
      <c r="Q68" s="199">
        <v>0</v>
      </c>
      <c r="R68" s="199">
        <v>126.98</v>
      </c>
      <c r="S68" s="199">
        <v>0</v>
      </c>
      <c r="T68" s="199">
        <v>0</v>
      </c>
      <c r="U68" s="199">
        <v>165.613</v>
      </c>
      <c r="V68" s="199">
        <v>0</v>
      </c>
      <c r="W68" s="199">
        <v>0</v>
      </c>
      <c r="X68" s="199">
        <v>3998.4569999999999</v>
      </c>
      <c r="Y68" s="199">
        <v>0</v>
      </c>
      <c r="Z68" s="199">
        <v>0</v>
      </c>
      <c r="AA68" s="199">
        <v>72419.067999999999</v>
      </c>
      <c r="AB68" s="199">
        <f t="shared" ref="AB68:AB70" si="11">SUM(D68+G68+J68+M68+P68+S68+V68+Y68)</f>
        <v>1002.04</v>
      </c>
      <c r="AC68" s="199">
        <f t="shared" ref="AC68:AC70" si="12">SUM(E68+H68+K68+N68+Q68+T68+W68+Z68)</f>
        <v>1097.04</v>
      </c>
    </row>
    <row r="69" spans="1:30" ht="39.950000000000003" customHeight="1">
      <c r="A69" s="166">
        <v>2</v>
      </c>
      <c r="B69" s="167" t="s">
        <v>391</v>
      </c>
      <c r="C69" s="199">
        <v>1499802.523</v>
      </c>
      <c r="D69" s="199">
        <v>126102.09</v>
      </c>
      <c r="E69" s="199">
        <v>536874.1</v>
      </c>
      <c r="F69" s="199">
        <v>189512.56</v>
      </c>
      <c r="G69" s="199">
        <v>0</v>
      </c>
      <c r="H69" s="199">
        <v>0</v>
      </c>
      <c r="I69" s="199">
        <v>1863.9</v>
      </c>
      <c r="J69" s="199">
        <v>0</v>
      </c>
      <c r="K69" s="199">
        <v>0</v>
      </c>
      <c r="L69" s="199">
        <v>13207.273999999999</v>
      </c>
      <c r="M69" s="199">
        <v>0</v>
      </c>
      <c r="N69" s="199">
        <v>0</v>
      </c>
      <c r="O69" s="199">
        <v>73522.588000000003</v>
      </c>
      <c r="P69" s="199">
        <v>0</v>
      </c>
      <c r="Q69" s="199">
        <v>0</v>
      </c>
      <c r="R69" s="199">
        <v>4292.6769999999997</v>
      </c>
      <c r="S69" s="199">
        <v>0</v>
      </c>
      <c r="T69" s="199">
        <v>0</v>
      </c>
      <c r="U69" s="199">
        <v>17579.991000000002</v>
      </c>
      <c r="V69" s="199">
        <v>0</v>
      </c>
      <c r="W69" s="199">
        <v>0</v>
      </c>
      <c r="X69" s="199">
        <v>161611.505</v>
      </c>
      <c r="Y69" s="199">
        <v>0</v>
      </c>
      <c r="Z69" s="199">
        <v>0</v>
      </c>
      <c r="AA69" s="199">
        <v>1961393.0179999999</v>
      </c>
      <c r="AB69" s="199">
        <f t="shared" si="11"/>
        <v>126102.09</v>
      </c>
      <c r="AC69" s="199">
        <f t="shared" si="12"/>
        <v>536874.1</v>
      </c>
    </row>
    <row r="70" spans="1:30" ht="39.950000000000003" customHeight="1">
      <c r="A70" s="166">
        <v>3</v>
      </c>
      <c r="B70" s="167" t="s">
        <v>392</v>
      </c>
      <c r="C70" s="199">
        <v>83729.31</v>
      </c>
      <c r="D70" s="199">
        <v>0</v>
      </c>
      <c r="E70" s="199">
        <v>0</v>
      </c>
      <c r="F70" s="199">
        <v>743.48</v>
      </c>
      <c r="G70" s="199">
        <v>0</v>
      </c>
      <c r="H70" s="199">
        <v>0</v>
      </c>
      <c r="I70" s="199">
        <v>4</v>
      </c>
      <c r="J70" s="199">
        <v>0</v>
      </c>
      <c r="K70" s="199">
        <v>0</v>
      </c>
      <c r="L70" s="199">
        <v>440.17</v>
      </c>
      <c r="M70" s="199">
        <v>0</v>
      </c>
      <c r="N70" s="199">
        <v>0</v>
      </c>
      <c r="O70" s="199">
        <v>947.51</v>
      </c>
      <c r="P70" s="199">
        <v>0</v>
      </c>
      <c r="Q70" s="199">
        <v>0</v>
      </c>
      <c r="R70" s="199">
        <v>9.84</v>
      </c>
      <c r="S70" s="199">
        <v>0</v>
      </c>
      <c r="T70" s="199">
        <v>0</v>
      </c>
      <c r="U70" s="199">
        <v>15.78</v>
      </c>
      <c r="V70" s="199">
        <v>0</v>
      </c>
      <c r="W70" s="199">
        <v>0</v>
      </c>
      <c r="X70" s="199">
        <v>1675.31</v>
      </c>
      <c r="Y70" s="199">
        <v>0</v>
      </c>
      <c r="Z70" s="199">
        <v>0</v>
      </c>
      <c r="AA70" s="199">
        <v>87565.4</v>
      </c>
      <c r="AB70" s="199">
        <f t="shared" si="11"/>
        <v>0</v>
      </c>
      <c r="AC70" s="199">
        <f t="shared" si="12"/>
        <v>0</v>
      </c>
    </row>
    <row r="71" spans="1:30" ht="39.950000000000003" customHeight="1">
      <c r="A71" s="156"/>
      <c r="B71" s="162" t="s">
        <v>369</v>
      </c>
      <c r="C71" s="199">
        <f>SUM(C68:C70)</f>
        <v>1634883.449</v>
      </c>
      <c r="D71" s="199">
        <f t="shared" ref="D71:AC71" si="13">SUM(D68:D70)</f>
        <v>127104.12999999999</v>
      </c>
      <c r="E71" s="199">
        <f t="shared" si="13"/>
        <v>537971.14</v>
      </c>
      <c r="F71" s="199">
        <f t="shared" si="13"/>
        <v>205495.46900000001</v>
      </c>
      <c r="G71" s="199">
        <f t="shared" si="13"/>
        <v>0</v>
      </c>
      <c r="H71" s="199">
        <f t="shared" si="13"/>
        <v>0</v>
      </c>
      <c r="I71" s="199">
        <f t="shared" si="13"/>
        <v>1895.25</v>
      </c>
      <c r="J71" s="199">
        <f t="shared" si="13"/>
        <v>0</v>
      </c>
      <c r="K71" s="199">
        <f t="shared" si="13"/>
        <v>0</v>
      </c>
      <c r="L71" s="199">
        <f t="shared" si="13"/>
        <v>13942.305</v>
      </c>
      <c r="M71" s="199">
        <f t="shared" si="13"/>
        <v>0</v>
      </c>
      <c r="N71" s="199">
        <f t="shared" si="13"/>
        <v>0</v>
      </c>
      <c r="O71" s="199">
        <f t="shared" si="13"/>
        <v>75684.86</v>
      </c>
      <c r="P71" s="199">
        <f t="shared" si="13"/>
        <v>0</v>
      </c>
      <c r="Q71" s="199">
        <f t="shared" si="13"/>
        <v>0</v>
      </c>
      <c r="R71" s="199">
        <f t="shared" si="13"/>
        <v>4429.4969999999994</v>
      </c>
      <c r="S71" s="199">
        <f t="shared" si="13"/>
        <v>0</v>
      </c>
      <c r="T71" s="199">
        <f t="shared" si="13"/>
        <v>0</v>
      </c>
      <c r="U71" s="199">
        <f t="shared" si="13"/>
        <v>17761.384000000002</v>
      </c>
      <c r="V71" s="199">
        <f t="shared" si="13"/>
        <v>0</v>
      </c>
      <c r="W71" s="199">
        <f t="shared" si="13"/>
        <v>0</v>
      </c>
      <c r="X71" s="199">
        <f t="shared" si="13"/>
        <v>167285.272</v>
      </c>
      <c r="Y71" s="199">
        <f t="shared" si="13"/>
        <v>0</v>
      </c>
      <c r="Z71" s="199">
        <f t="shared" si="13"/>
        <v>0</v>
      </c>
      <c r="AA71" s="199">
        <f t="shared" si="13"/>
        <v>2121377.486</v>
      </c>
      <c r="AB71" s="199">
        <f t="shared" si="13"/>
        <v>127104.12999999999</v>
      </c>
      <c r="AC71" s="199">
        <f t="shared" si="13"/>
        <v>537971.14</v>
      </c>
    </row>
    <row r="72" spans="1:30" ht="28.5" customHeight="1">
      <c r="A72" s="166" t="s">
        <v>370</v>
      </c>
      <c r="B72" s="167" t="s">
        <v>393</v>
      </c>
      <c r="C72" s="199">
        <v>5762.6819999999998</v>
      </c>
      <c r="D72" s="199">
        <v>0</v>
      </c>
      <c r="E72" s="199">
        <v>0</v>
      </c>
      <c r="F72" s="199">
        <v>89429.797999999995</v>
      </c>
      <c r="G72" s="199">
        <v>8136.97</v>
      </c>
      <c r="H72" s="199">
        <v>17618.46</v>
      </c>
      <c r="I72" s="199">
        <v>367.4</v>
      </c>
      <c r="J72" s="199">
        <v>0</v>
      </c>
      <c r="K72" s="199">
        <v>0</v>
      </c>
      <c r="L72" s="199">
        <v>1317.9110000000001</v>
      </c>
      <c r="M72" s="199">
        <v>0</v>
      </c>
      <c r="N72" s="199">
        <v>0</v>
      </c>
      <c r="O72" s="199">
        <v>4457.2020000000002</v>
      </c>
      <c r="P72" s="199">
        <v>0</v>
      </c>
      <c r="Q72" s="199">
        <v>0</v>
      </c>
      <c r="R72" s="199">
        <v>774.66</v>
      </c>
      <c r="S72" s="199">
        <v>0</v>
      </c>
      <c r="T72" s="199">
        <v>0</v>
      </c>
      <c r="U72" s="199">
        <v>1263.578</v>
      </c>
      <c r="V72" s="199">
        <v>0</v>
      </c>
      <c r="W72" s="199">
        <v>0</v>
      </c>
      <c r="X72" s="199">
        <v>8098.0240000000003</v>
      </c>
      <c r="Y72" s="199">
        <v>969.57</v>
      </c>
      <c r="Z72" s="199">
        <v>2211.87</v>
      </c>
      <c r="AA72" s="199">
        <v>111471.255</v>
      </c>
      <c r="AB72" s="199">
        <f>SUM(D72+G72+J72+M72+P72+S72+V72+Y72)</f>
        <v>9106.5400000000009</v>
      </c>
      <c r="AC72" s="199">
        <f>SUM(E72+H72+K72+N72+Q72+T72+W72+Z72)</f>
        <v>19830.329999999998</v>
      </c>
    </row>
    <row r="73" spans="1:30" ht="31.5" customHeight="1">
      <c r="A73" s="166"/>
      <c r="B73" s="167" t="s">
        <v>371</v>
      </c>
      <c r="C73" s="199">
        <f>SUM(C72)</f>
        <v>5762.6819999999998</v>
      </c>
      <c r="D73" s="199">
        <f t="shared" ref="D73:AC73" si="14">SUM(D72)</f>
        <v>0</v>
      </c>
      <c r="E73" s="199">
        <f t="shared" si="14"/>
        <v>0</v>
      </c>
      <c r="F73" s="199">
        <f t="shared" si="14"/>
        <v>89429.797999999995</v>
      </c>
      <c r="G73" s="199">
        <f t="shared" si="14"/>
        <v>8136.97</v>
      </c>
      <c r="H73" s="199">
        <f t="shared" si="14"/>
        <v>17618.46</v>
      </c>
      <c r="I73" s="199">
        <f t="shared" si="14"/>
        <v>367.4</v>
      </c>
      <c r="J73" s="199">
        <f t="shared" si="14"/>
        <v>0</v>
      </c>
      <c r="K73" s="199">
        <f t="shared" si="14"/>
        <v>0</v>
      </c>
      <c r="L73" s="199">
        <f t="shared" si="14"/>
        <v>1317.9110000000001</v>
      </c>
      <c r="M73" s="199">
        <f t="shared" si="14"/>
        <v>0</v>
      </c>
      <c r="N73" s="199">
        <f t="shared" si="14"/>
        <v>0</v>
      </c>
      <c r="O73" s="199">
        <f t="shared" si="14"/>
        <v>4457.2020000000002</v>
      </c>
      <c r="P73" s="199">
        <f t="shared" si="14"/>
        <v>0</v>
      </c>
      <c r="Q73" s="199">
        <f t="shared" si="14"/>
        <v>0</v>
      </c>
      <c r="R73" s="199">
        <f t="shared" si="14"/>
        <v>774.66</v>
      </c>
      <c r="S73" s="199">
        <f t="shared" si="14"/>
        <v>0</v>
      </c>
      <c r="T73" s="199">
        <f t="shared" si="14"/>
        <v>0</v>
      </c>
      <c r="U73" s="199">
        <f t="shared" si="14"/>
        <v>1263.578</v>
      </c>
      <c r="V73" s="199">
        <f t="shared" si="14"/>
        <v>0</v>
      </c>
      <c r="W73" s="199">
        <f t="shared" si="14"/>
        <v>0</v>
      </c>
      <c r="X73" s="199">
        <f t="shared" si="14"/>
        <v>8098.0240000000003</v>
      </c>
      <c r="Y73" s="199">
        <f t="shared" si="14"/>
        <v>969.57</v>
      </c>
      <c r="Z73" s="199">
        <f t="shared" si="14"/>
        <v>2211.87</v>
      </c>
      <c r="AA73" s="199">
        <f t="shared" si="14"/>
        <v>111471.255</v>
      </c>
      <c r="AB73" s="199">
        <f t="shared" si="14"/>
        <v>9106.5400000000009</v>
      </c>
      <c r="AC73" s="199">
        <f t="shared" si="14"/>
        <v>19830.329999999998</v>
      </c>
    </row>
    <row r="74" spans="1:30" ht="39.950000000000003" customHeight="1">
      <c r="A74" s="166"/>
      <c r="B74" s="167" t="s">
        <v>399</v>
      </c>
      <c r="C74" s="199">
        <f>SUM(C66,C71,C73)</f>
        <v>8669004.5651826896</v>
      </c>
      <c r="D74" s="199">
        <f t="shared" ref="D74:AC74" si="15">SUM(D66,D71,D73)</f>
        <v>2295481.7989164209</v>
      </c>
      <c r="E74" s="199">
        <f t="shared" si="15"/>
        <v>4402378.2031500349</v>
      </c>
      <c r="F74" s="199">
        <f t="shared" si="15"/>
        <v>3470353.7902428326</v>
      </c>
      <c r="G74" s="199">
        <f t="shared" si="15"/>
        <v>1341725.3377631693</v>
      </c>
      <c r="H74" s="199">
        <f t="shared" si="15"/>
        <v>3124612.9320148826</v>
      </c>
      <c r="I74" s="199">
        <f t="shared" si="15"/>
        <v>232767.23687500003</v>
      </c>
      <c r="J74" s="199">
        <f t="shared" si="15"/>
        <v>8058.0832946999999</v>
      </c>
      <c r="K74" s="199">
        <f t="shared" si="15"/>
        <v>58031.713278199997</v>
      </c>
      <c r="L74" s="199">
        <f t="shared" si="15"/>
        <v>385661.32806366909</v>
      </c>
      <c r="M74" s="199">
        <f t="shared" si="15"/>
        <v>73350.004182100005</v>
      </c>
      <c r="N74" s="199">
        <f t="shared" si="15"/>
        <v>92180.161308700001</v>
      </c>
      <c r="O74" s="199">
        <f t="shared" si="15"/>
        <v>1697653.1243130716</v>
      </c>
      <c r="P74" s="199">
        <f t="shared" si="15"/>
        <v>206048.131482</v>
      </c>
      <c r="Q74" s="199">
        <f t="shared" si="15"/>
        <v>644948.93179579999</v>
      </c>
      <c r="R74" s="199">
        <f t="shared" si="15"/>
        <v>110111.93648811942</v>
      </c>
      <c r="S74" s="199">
        <f t="shared" si="15"/>
        <v>2315.4810000000002</v>
      </c>
      <c r="T74" s="199">
        <f t="shared" si="15"/>
        <v>13794.866049999999</v>
      </c>
      <c r="U74" s="199">
        <f t="shared" si="15"/>
        <v>159898.71442607144</v>
      </c>
      <c r="V74" s="199">
        <f t="shared" si="15"/>
        <v>6463.2278300000007</v>
      </c>
      <c r="W74" s="199">
        <f t="shared" si="15"/>
        <v>17681.434359999999</v>
      </c>
      <c r="X74" s="199">
        <f t="shared" si="15"/>
        <v>1276606.1014753247</v>
      </c>
      <c r="Y74" s="199">
        <f t="shared" si="15"/>
        <v>74601.780733000007</v>
      </c>
      <c r="Z74" s="199">
        <f t="shared" si="15"/>
        <v>210674.694498</v>
      </c>
      <c r="AA74" s="199">
        <f t="shared" si="15"/>
        <v>16002056.797066778</v>
      </c>
      <c r="AB74" s="199">
        <f t="shared" si="15"/>
        <v>4008043.8452013903</v>
      </c>
      <c r="AC74" s="199">
        <f t="shared" si="15"/>
        <v>8564302.9364556186</v>
      </c>
    </row>
    <row r="75" spans="1:30" ht="26.25">
      <c r="A75" s="214"/>
      <c r="B75" s="214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</row>
    <row r="76" spans="1:30">
      <c r="A76" s="216"/>
      <c r="B76" s="216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</row>
  </sheetData>
  <mergeCells count="57">
    <mergeCell ref="Y39:Z39"/>
    <mergeCell ref="AB39:AC39"/>
    <mergeCell ref="P39:Q39"/>
    <mergeCell ref="R39:R40"/>
    <mergeCell ref="S39:T39"/>
    <mergeCell ref="U39:U40"/>
    <mergeCell ref="V39:W39"/>
    <mergeCell ref="D39:E39"/>
    <mergeCell ref="G39:H39"/>
    <mergeCell ref="I39:I40"/>
    <mergeCell ref="J39:K39"/>
    <mergeCell ref="M39:N39"/>
    <mergeCell ref="A33:Z33"/>
    <mergeCell ref="A34:Z34"/>
    <mergeCell ref="A35:Z35"/>
    <mergeCell ref="A36:AC36"/>
    <mergeCell ref="C37:E38"/>
    <mergeCell ref="F37:H38"/>
    <mergeCell ref="I37:K38"/>
    <mergeCell ref="L37:N38"/>
    <mergeCell ref="O37:Q38"/>
    <mergeCell ref="R37:T38"/>
    <mergeCell ref="U37:W38"/>
    <mergeCell ref="X37:Z38"/>
    <mergeCell ref="AA37:AC38"/>
    <mergeCell ref="F6:F7"/>
    <mergeCell ref="G6:H6"/>
    <mergeCell ref="I6:I7"/>
    <mergeCell ref="J6:K6"/>
    <mergeCell ref="AB6:AC6"/>
    <mergeCell ref="L6:L7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A1:Z1"/>
    <mergeCell ref="A2:Z2"/>
    <mergeCell ref="A3:AC3"/>
    <mergeCell ref="A4:A7"/>
    <mergeCell ref="B4:B7"/>
    <mergeCell ref="C4:E5"/>
    <mergeCell ref="F4:H5"/>
    <mergeCell ref="I4:K5"/>
    <mergeCell ref="L4:N5"/>
    <mergeCell ref="O4:Q5"/>
    <mergeCell ref="R4:T5"/>
    <mergeCell ref="U4:W5"/>
    <mergeCell ref="X4:Z5"/>
    <mergeCell ref="AA4:AC5"/>
    <mergeCell ref="C6:C7"/>
    <mergeCell ref="D6:E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K15" sqref="K15"/>
    </sheetView>
  </sheetViews>
  <sheetFormatPr defaultRowHeight="14.25"/>
  <cols>
    <col min="1" max="1" width="4.42578125" style="217" bestFit="1" customWidth="1"/>
    <col min="2" max="2" width="29.28515625" style="217" customWidth="1"/>
    <col min="3" max="3" width="14.5703125" style="217" customWidth="1"/>
    <col min="4" max="4" width="16.28515625" style="217" customWidth="1"/>
    <col min="5" max="5" width="13.7109375" style="217" customWidth="1"/>
    <col min="6" max="6" width="24.85546875" style="217" customWidth="1"/>
    <col min="7" max="7" width="26.28515625" style="217" customWidth="1"/>
    <col min="8" max="8" width="11.42578125" style="217" customWidth="1"/>
    <col min="9" max="16384" width="9.140625" style="217"/>
  </cols>
  <sheetData>
    <row r="1" spans="1:7" ht="15">
      <c r="A1" s="609" t="s">
        <v>413</v>
      </c>
      <c r="B1" s="609"/>
      <c r="C1" s="609"/>
      <c r="D1" s="609"/>
      <c r="E1" s="609"/>
      <c r="F1" s="609"/>
      <c r="G1" s="609"/>
    </row>
    <row r="2" spans="1:7" ht="15">
      <c r="A2" s="609" t="s">
        <v>414</v>
      </c>
      <c r="B2" s="609"/>
      <c r="C2" s="609"/>
      <c r="D2" s="609"/>
      <c r="E2" s="609"/>
      <c r="F2" s="609"/>
      <c r="G2" s="609"/>
    </row>
    <row r="3" spans="1:7" ht="15">
      <c r="A3" s="218"/>
      <c r="B3" s="219"/>
      <c r="C3" s="219"/>
      <c r="D3" s="219"/>
      <c r="E3" s="219"/>
      <c r="F3" s="609"/>
      <c r="G3" s="609"/>
    </row>
    <row r="4" spans="1:7" ht="15">
      <c r="A4" s="610" t="s">
        <v>402</v>
      </c>
      <c r="B4" s="613" t="s">
        <v>336</v>
      </c>
      <c r="C4" s="220"/>
      <c r="D4" s="616" t="s">
        <v>415</v>
      </c>
      <c r="E4" s="617"/>
      <c r="F4" s="618" t="s">
        <v>416</v>
      </c>
      <c r="G4" s="618"/>
    </row>
    <row r="5" spans="1:7" ht="30">
      <c r="A5" s="611"/>
      <c r="B5" s="614"/>
      <c r="C5" s="221" t="s">
        <v>417</v>
      </c>
      <c r="D5" s="619" t="s">
        <v>62</v>
      </c>
      <c r="E5" s="620"/>
      <c r="F5" s="618"/>
      <c r="G5" s="618"/>
    </row>
    <row r="6" spans="1:7" ht="15">
      <c r="A6" s="611"/>
      <c r="B6" s="614"/>
      <c r="C6" s="222" t="s">
        <v>418</v>
      </c>
      <c r="D6" s="223" t="s">
        <v>419</v>
      </c>
      <c r="E6" s="224" t="s">
        <v>420</v>
      </c>
      <c r="F6" s="618"/>
      <c r="G6" s="618"/>
    </row>
    <row r="7" spans="1:7" ht="15">
      <c r="A7" s="612"/>
      <c r="B7" s="615"/>
      <c r="C7" s="225" t="s">
        <v>421</v>
      </c>
      <c r="D7" s="220" t="s">
        <v>422</v>
      </c>
      <c r="E7" s="226" t="s">
        <v>423</v>
      </c>
      <c r="F7" s="227" t="s">
        <v>341</v>
      </c>
      <c r="G7" s="227" t="s">
        <v>420</v>
      </c>
    </row>
    <row r="8" spans="1:7">
      <c r="A8" s="228" t="s">
        <v>349</v>
      </c>
      <c r="B8" s="229" t="s">
        <v>350</v>
      </c>
      <c r="C8" s="230"/>
      <c r="D8" s="231"/>
      <c r="E8" s="231"/>
      <c r="F8" s="232"/>
      <c r="G8" s="233"/>
    </row>
    <row r="9" spans="1:7">
      <c r="A9" s="228">
        <v>1</v>
      </c>
      <c r="B9" s="234" t="str">
        <f>'[3]For-data-entry'!B5</f>
        <v>Canara Bank</v>
      </c>
      <c r="C9" s="235">
        <f>'[3]For-data-entry'!BS5</f>
        <v>675680.95948700001</v>
      </c>
      <c r="D9" s="235">
        <f>'[3]For-data-entry'!BT5</f>
        <v>220886</v>
      </c>
      <c r="E9" s="235">
        <f>'[3]For-data-entry'!BU5</f>
        <v>194117</v>
      </c>
      <c r="F9" s="235">
        <f>'[3]For-data-entry'!BX5</f>
        <v>831775</v>
      </c>
      <c r="G9" s="235">
        <f>'[3]For-data-entry'!BY5</f>
        <v>949492</v>
      </c>
    </row>
    <row r="10" spans="1:7">
      <c r="A10" s="228">
        <v>2</v>
      </c>
      <c r="B10" s="234" t="str">
        <f>'[3]For-data-entry'!B6</f>
        <v>Corporation Bank</v>
      </c>
      <c r="C10" s="235">
        <f>'[3]For-data-entry'!BS6</f>
        <v>312537.69900000002</v>
      </c>
      <c r="D10" s="235">
        <f>'[3]For-data-entry'!BT6</f>
        <v>79924</v>
      </c>
      <c r="E10" s="235">
        <f>'[3]For-data-entry'!BU6</f>
        <v>136494</v>
      </c>
      <c r="F10" s="235">
        <f>'[3]For-data-entry'!BX6</f>
        <v>112015</v>
      </c>
      <c r="G10" s="235">
        <f>'[3]For-data-entry'!BY6</f>
        <v>317682</v>
      </c>
    </row>
    <row r="11" spans="1:7">
      <c r="A11" s="228">
        <v>3</v>
      </c>
      <c r="B11" s="234" t="str">
        <f>'[3]For-data-entry'!B7</f>
        <v>Syndicate Bank</v>
      </c>
      <c r="C11" s="235">
        <f>'[3]For-data-entry'!BS7</f>
        <v>308045.34000000003</v>
      </c>
      <c r="D11" s="235">
        <f>'[3]For-data-entry'!BT7</f>
        <v>104083</v>
      </c>
      <c r="E11" s="235">
        <f>'[3]For-data-entry'!BU7</f>
        <v>178588</v>
      </c>
      <c r="F11" s="235">
        <f>'[3]For-data-entry'!BX7</f>
        <v>220154</v>
      </c>
      <c r="G11" s="235">
        <f>'[3]For-data-entry'!BY7</f>
        <v>358946</v>
      </c>
    </row>
    <row r="12" spans="1:7">
      <c r="A12" s="228">
        <v>4</v>
      </c>
      <c r="B12" s="234" t="str">
        <f>'[3]For-data-entry'!B8</f>
        <v>State Bank of India</v>
      </c>
      <c r="C12" s="235">
        <f>'[3]For-data-entry'!BS8</f>
        <v>1030259.263</v>
      </c>
      <c r="D12" s="235">
        <f>'[3]For-data-entry'!BT8</f>
        <v>69107</v>
      </c>
      <c r="E12" s="235">
        <f>'[3]For-data-entry'!BU8</f>
        <v>163629.20000000001</v>
      </c>
      <c r="F12" s="235">
        <f>'[3]For-data-entry'!BX8</f>
        <v>350248</v>
      </c>
      <c r="G12" s="235">
        <f>'[3]For-data-entry'!BY8</f>
        <v>582201.93999999994</v>
      </c>
    </row>
    <row r="13" spans="1:7">
      <c r="A13" s="228">
        <v>5</v>
      </c>
      <c r="B13" s="234" t="str">
        <f>'[3]For-data-entry'!B9</f>
        <v>Vijaya Bank</v>
      </c>
      <c r="C13" s="235">
        <f>'[3]For-data-entry'!BS9</f>
        <v>185104.84099999999</v>
      </c>
      <c r="D13" s="235">
        <f>'[3]For-data-entry'!BT9</f>
        <v>30376</v>
      </c>
      <c r="E13" s="235">
        <f>'[3]For-data-entry'!BU9</f>
        <v>44341</v>
      </c>
      <c r="F13" s="235">
        <f>'[3]For-data-entry'!BX9</f>
        <v>86672</v>
      </c>
      <c r="G13" s="235">
        <f>'[3]For-data-entry'!BY9</f>
        <v>173252</v>
      </c>
    </row>
    <row r="14" spans="1:7" ht="15">
      <c r="A14" s="228"/>
      <c r="B14" s="236" t="s">
        <v>354</v>
      </c>
      <c r="C14" s="237">
        <f>'[3]For-data-entry'!BS10</f>
        <v>2511628.1024870002</v>
      </c>
      <c r="D14" s="237">
        <f>'[3]For-data-entry'!BT10</f>
        <v>504376</v>
      </c>
      <c r="E14" s="237">
        <f>'[3]For-data-entry'!BU10</f>
        <v>717169.2</v>
      </c>
      <c r="F14" s="237">
        <f>'[3]For-data-entry'!BX10</f>
        <v>1600864</v>
      </c>
      <c r="G14" s="237">
        <f>'[3]For-data-entry'!BY10</f>
        <v>2381573.94</v>
      </c>
    </row>
    <row r="15" spans="1:7" ht="15.75">
      <c r="A15" s="124" t="s">
        <v>408</v>
      </c>
      <c r="B15" s="126" t="s">
        <v>409</v>
      </c>
      <c r="C15" s="235"/>
      <c r="D15" s="235"/>
      <c r="E15" s="238"/>
      <c r="F15" s="239"/>
      <c r="G15" s="240"/>
    </row>
    <row r="16" spans="1:7" ht="15.75">
      <c r="A16" s="241">
        <v>1</v>
      </c>
      <c r="B16" s="242" t="str">
        <f>'[3]For-data-entry'!B13</f>
        <v>Allahabad Bank</v>
      </c>
      <c r="C16" s="235">
        <f>'[3]For-data-entry'!BS13</f>
        <v>3633.9229999999998</v>
      </c>
      <c r="D16" s="235">
        <f>'[3]For-data-entry'!BT13</f>
        <v>6</v>
      </c>
      <c r="E16" s="235">
        <f>'[3]For-data-entry'!BU13</f>
        <v>4.7</v>
      </c>
      <c r="F16" s="235">
        <f>'[3]For-data-entry'!BX13</f>
        <v>288</v>
      </c>
      <c r="G16" s="235">
        <f>'[3]For-data-entry'!BY13</f>
        <v>739</v>
      </c>
    </row>
    <row r="17" spans="1:7" ht="15.75">
      <c r="A17" s="241">
        <v>2</v>
      </c>
      <c r="B17" s="242" t="str">
        <f>'[3]For-data-entry'!B14</f>
        <v>Andhrabank</v>
      </c>
      <c r="C17" s="235">
        <f>'[3]For-data-entry'!BS14</f>
        <v>18604.120999999999</v>
      </c>
      <c r="D17" s="235">
        <f>'[3]For-data-entry'!BT14</f>
        <v>1996</v>
      </c>
      <c r="E17" s="235">
        <f>'[3]For-data-entry'!BU14</f>
        <v>3951.2845428999999</v>
      </c>
      <c r="F17" s="235">
        <f>'[3]For-data-entry'!BX14</f>
        <v>4142</v>
      </c>
      <c r="G17" s="235">
        <f>'[3]For-data-entry'!BY14</f>
        <v>9003.74</v>
      </c>
    </row>
    <row r="18" spans="1:7" ht="15.75">
      <c r="A18" s="241">
        <v>3</v>
      </c>
      <c r="B18" s="242" t="str">
        <f>'[3]For-data-entry'!B15</f>
        <v>Bank of Baroda</v>
      </c>
      <c r="C18" s="235">
        <f>'[3]For-data-entry'!BS15</f>
        <v>14817.315000000001</v>
      </c>
      <c r="D18" s="235">
        <f>'[3]For-data-entry'!BT15</f>
        <v>1086</v>
      </c>
      <c r="E18" s="235">
        <f>'[3]For-data-entry'!BU15</f>
        <v>1755</v>
      </c>
      <c r="F18" s="235">
        <f>'[3]For-data-entry'!BX15</f>
        <v>14907</v>
      </c>
      <c r="G18" s="235">
        <f>'[3]For-data-entry'!BY15</f>
        <v>20054</v>
      </c>
    </row>
    <row r="19" spans="1:7" ht="15.75">
      <c r="A19" s="241">
        <v>4</v>
      </c>
      <c r="B19" s="242" t="str">
        <f>'[3]For-data-entry'!B16</f>
        <v>Bank of India</v>
      </c>
      <c r="C19" s="235">
        <f>'[3]For-data-entry'!BS16</f>
        <v>70601.3443463203</v>
      </c>
      <c r="D19" s="235">
        <f>'[3]For-data-entry'!BT16</f>
        <v>6572</v>
      </c>
      <c r="E19" s="235">
        <f>'[3]For-data-entry'!BU16</f>
        <v>18433.099999999999</v>
      </c>
      <c r="F19" s="235">
        <f>'[3]For-data-entry'!BX16</f>
        <v>33851</v>
      </c>
      <c r="G19" s="235">
        <f>'[3]For-data-entry'!BY16</f>
        <v>75329.600000000006</v>
      </c>
    </row>
    <row r="20" spans="1:7" ht="15.75">
      <c r="A20" s="241">
        <v>5</v>
      </c>
      <c r="B20" s="242" t="str">
        <f>'[3]For-data-entry'!B17</f>
        <v>Bank of Maharastra</v>
      </c>
      <c r="C20" s="235">
        <f>'[3]For-data-entry'!BS17</f>
        <v>16528.378000000001</v>
      </c>
      <c r="D20" s="235">
        <f>'[3]For-data-entry'!BT17</f>
        <v>2494</v>
      </c>
      <c r="E20" s="235">
        <f>'[3]For-data-entry'!BU17</f>
        <v>3970.23</v>
      </c>
      <c r="F20" s="235">
        <f>'[3]For-data-entry'!BX17</f>
        <v>11180</v>
      </c>
      <c r="G20" s="235">
        <f>'[3]For-data-entry'!BY17</f>
        <v>24235</v>
      </c>
    </row>
    <row r="21" spans="1:7" ht="15.75">
      <c r="A21" s="241">
        <v>6</v>
      </c>
      <c r="B21" s="242" t="str">
        <f>'[3]For-data-entry'!B18</f>
        <v>Central Bank of India</v>
      </c>
      <c r="C21" s="235">
        <f>'[3]For-data-entry'!BS18</f>
        <v>26830.477999999999</v>
      </c>
      <c r="D21" s="235">
        <f>'[3]For-data-entry'!BT18</f>
        <v>573</v>
      </c>
      <c r="E21" s="235">
        <f>'[3]For-data-entry'!BU18</f>
        <v>737</v>
      </c>
      <c r="F21" s="235">
        <f>'[3]For-data-entry'!BX18</f>
        <v>4235</v>
      </c>
      <c r="G21" s="235">
        <f>'[3]For-data-entry'!BY18</f>
        <v>7529</v>
      </c>
    </row>
    <row r="22" spans="1:7" ht="15.75">
      <c r="A22" s="241">
        <v>7</v>
      </c>
      <c r="B22" s="242" t="str">
        <f>'[3]For-data-entry'!B19</f>
        <v>Dena Bank</v>
      </c>
      <c r="C22" s="235">
        <f>'[3]For-data-entry'!BS19</f>
        <v>15393.348346320299</v>
      </c>
      <c r="D22" s="235">
        <f>'[3]For-data-entry'!BT19</f>
        <v>992</v>
      </c>
      <c r="E22" s="235">
        <f>'[3]For-data-entry'!BU19</f>
        <v>2544</v>
      </c>
      <c r="F22" s="235">
        <f>'[3]For-data-entry'!BX19</f>
        <v>4109</v>
      </c>
      <c r="G22" s="235">
        <f>'[3]For-data-entry'!BY19</f>
        <v>13418</v>
      </c>
    </row>
    <row r="23" spans="1:7" ht="15.75">
      <c r="A23" s="241">
        <v>8</v>
      </c>
      <c r="B23" s="242" t="str">
        <f>'[3]For-data-entry'!B20</f>
        <v xml:space="preserve">Indian Bank </v>
      </c>
      <c r="C23" s="235">
        <f>'[3]For-data-entry'!BS20</f>
        <v>40714.169346320297</v>
      </c>
      <c r="D23" s="235">
        <f>'[3]For-data-entry'!BT20</f>
        <v>1948</v>
      </c>
      <c r="E23" s="235">
        <f>'[3]For-data-entry'!BU20</f>
        <v>7835</v>
      </c>
      <c r="F23" s="235">
        <f>'[3]For-data-entry'!BX20</f>
        <v>22677</v>
      </c>
      <c r="G23" s="235">
        <f>'[3]For-data-entry'!BY20</f>
        <v>30498</v>
      </c>
    </row>
    <row r="24" spans="1:7" ht="15.75">
      <c r="A24" s="241">
        <v>9</v>
      </c>
      <c r="B24" s="242" t="str">
        <f>'[3]For-data-entry'!B21</f>
        <v>Indian Overseas Bank</v>
      </c>
      <c r="C24" s="235">
        <f>'[3]For-data-entry'!BS21</f>
        <v>61250.639000000003</v>
      </c>
      <c r="D24" s="235">
        <f>'[3]For-data-entry'!BT21</f>
        <v>13934</v>
      </c>
      <c r="E24" s="235">
        <f>'[3]For-data-entry'!BU21</f>
        <v>11490.08</v>
      </c>
      <c r="F24" s="235">
        <f>'[3]For-data-entry'!BX21</f>
        <v>40706</v>
      </c>
      <c r="G24" s="235">
        <f>'[3]For-data-entry'!BY21</f>
        <v>42528.08</v>
      </c>
    </row>
    <row r="25" spans="1:7" ht="15.75">
      <c r="A25" s="241">
        <v>10</v>
      </c>
      <c r="B25" s="242" t="str">
        <f>'[3]For-data-entry'!B22</f>
        <v>Oriental Bank of Commerce</v>
      </c>
      <c r="C25" s="235">
        <f>'[3]For-data-entry'!BS22</f>
        <v>12059.8053463203</v>
      </c>
      <c r="D25" s="235">
        <f>'[3]For-data-entry'!BT22</f>
        <v>454</v>
      </c>
      <c r="E25" s="235">
        <f>'[3]For-data-entry'!BU22</f>
        <v>943.42</v>
      </c>
      <c r="F25" s="235">
        <f>'[3]For-data-entry'!BX22</f>
        <v>3504</v>
      </c>
      <c r="G25" s="235">
        <f>'[3]For-data-entry'!BY22</f>
        <v>8266.67</v>
      </c>
    </row>
    <row r="26" spans="1:7" ht="15.75">
      <c r="A26" s="241">
        <v>11</v>
      </c>
      <c r="B26" s="242" t="str">
        <f>'[3]For-data-entry'!B23</f>
        <v>Punjab National Bank</v>
      </c>
      <c r="C26" s="235">
        <f>'[3]For-data-entry'!BS23</f>
        <v>15755.0843463203</v>
      </c>
      <c r="D26" s="235">
        <f>'[3]For-data-entry'!BT23</f>
        <v>5537</v>
      </c>
      <c r="E26" s="235">
        <f>'[3]For-data-entry'!BU23</f>
        <v>2889.05</v>
      </c>
      <c r="F26" s="235">
        <f>'[3]For-data-entry'!BX23</f>
        <v>16168</v>
      </c>
      <c r="G26" s="235">
        <f>'[3]For-data-entry'!BY23</f>
        <v>24865.52</v>
      </c>
    </row>
    <row r="27" spans="1:7" ht="15.75">
      <c r="A27" s="241">
        <v>12</v>
      </c>
      <c r="B27" s="242" t="str">
        <f>'[3]For-data-entry'!B24</f>
        <v>Punjab and Synd Bank</v>
      </c>
      <c r="C27" s="235">
        <f>'[3]For-data-entry'!BS24</f>
        <v>1439.3109999999999</v>
      </c>
      <c r="D27" s="235">
        <f>'[3]For-data-entry'!BT24</f>
        <v>2</v>
      </c>
      <c r="E27" s="235">
        <f>'[3]For-data-entry'!BU24</f>
        <v>1</v>
      </c>
      <c r="F27" s="235">
        <f>'[3]For-data-entry'!BX24</f>
        <v>6</v>
      </c>
      <c r="G27" s="235">
        <f>'[3]For-data-entry'!BY24</f>
        <v>21</v>
      </c>
    </row>
    <row r="28" spans="1:7" ht="15.75">
      <c r="A28" s="241">
        <v>13</v>
      </c>
      <c r="B28" s="242" t="str">
        <f>'[3]For-data-entry'!B25</f>
        <v>UCO Bank</v>
      </c>
      <c r="C28" s="235">
        <f>'[3]For-data-entry'!BS25</f>
        <v>20978.09</v>
      </c>
      <c r="D28" s="235">
        <f>'[3]For-data-entry'!BT25</f>
        <v>222</v>
      </c>
      <c r="E28" s="235">
        <f>'[3]For-data-entry'!BU25</f>
        <v>465</v>
      </c>
      <c r="F28" s="235">
        <f>'[3]For-data-entry'!BX25</f>
        <v>3300</v>
      </c>
      <c r="G28" s="235">
        <f>'[3]For-data-entry'!BY25</f>
        <v>4059</v>
      </c>
    </row>
    <row r="29" spans="1:7" ht="15.75">
      <c r="A29" s="241">
        <v>14</v>
      </c>
      <c r="B29" s="242" t="str">
        <f>'[3]For-data-entry'!B26</f>
        <v>Union Bank Of India</v>
      </c>
      <c r="C29" s="235">
        <f>'[3]For-data-entry'!BS26</f>
        <v>66410.06</v>
      </c>
      <c r="D29" s="235">
        <f>'[3]For-data-entry'!BT26</f>
        <v>1336</v>
      </c>
      <c r="E29" s="235">
        <f>'[3]For-data-entry'!BU26</f>
        <v>2237.1</v>
      </c>
      <c r="F29" s="235">
        <f>'[3]For-data-entry'!BX26</f>
        <v>40195</v>
      </c>
      <c r="G29" s="235">
        <f>'[3]For-data-entry'!BY26</f>
        <v>75351.47</v>
      </c>
    </row>
    <row r="30" spans="1:7" ht="15.75">
      <c r="A30" s="241">
        <v>15</v>
      </c>
      <c r="B30" s="242" t="str">
        <f>'[3]For-data-entry'!B27</f>
        <v>United Bank of India</v>
      </c>
      <c r="C30" s="235">
        <f>'[3]For-data-entry'!BS27</f>
        <v>5259.7743463203497</v>
      </c>
      <c r="D30" s="235">
        <f>'[3]For-data-entry'!BT27</f>
        <v>0</v>
      </c>
      <c r="E30" s="235">
        <f>'[3]For-data-entry'!BU27</f>
        <v>0</v>
      </c>
      <c r="F30" s="235">
        <f>'[3]For-data-entry'!BX27</f>
        <v>0</v>
      </c>
      <c r="G30" s="235">
        <f>'[3]For-data-entry'!BY27</f>
        <v>0</v>
      </c>
    </row>
    <row r="31" spans="1:7" ht="15.75">
      <c r="A31" s="241">
        <v>16</v>
      </c>
      <c r="B31" s="242" t="str">
        <f>'[3]For-data-entry'!B28</f>
        <v>IDBI Bank</v>
      </c>
      <c r="C31" s="235">
        <f>'[3]For-data-entry'!BS28</f>
        <v>22454.78</v>
      </c>
      <c r="D31" s="235">
        <f>'[3]For-data-entry'!BT28</f>
        <v>2715</v>
      </c>
      <c r="E31" s="235">
        <f>'[3]For-data-entry'!BU28</f>
        <v>4983</v>
      </c>
      <c r="F31" s="235">
        <f>'[3]For-data-entry'!BX28</f>
        <v>11792</v>
      </c>
      <c r="G31" s="235">
        <f>'[3]For-data-entry'!BY28</f>
        <v>34194.296845899997</v>
      </c>
    </row>
    <row r="32" spans="1:7" ht="15.75">
      <c r="A32" s="241"/>
      <c r="B32" s="126" t="s">
        <v>356</v>
      </c>
      <c r="C32" s="237">
        <f>'[3]For-data-entry'!BS29</f>
        <v>412730.62107792194</v>
      </c>
      <c r="D32" s="237">
        <f>'[3]For-data-entry'!BT29</f>
        <v>39867</v>
      </c>
      <c r="E32" s="237">
        <f>'[3]For-data-entry'!BU29</f>
        <v>62238.964542900001</v>
      </c>
      <c r="F32" s="237">
        <f>'[3]For-data-entry'!BX29</f>
        <v>211060</v>
      </c>
      <c r="G32" s="237">
        <f>'[3]For-data-entry'!BY29</f>
        <v>370092.37684589997</v>
      </c>
    </row>
    <row r="33" spans="1:7" ht="15.75">
      <c r="A33" s="124" t="s">
        <v>359</v>
      </c>
      <c r="B33" s="126" t="s">
        <v>360</v>
      </c>
      <c r="C33" s="235"/>
      <c r="D33" s="235"/>
      <c r="E33" s="235"/>
      <c r="F33" s="235"/>
      <c r="G33" s="235"/>
    </row>
    <row r="34" spans="1:7" ht="15.75">
      <c r="A34" s="243">
        <v>1</v>
      </c>
      <c r="B34" s="244" t="str">
        <f>'[3]For-data-entry'!B32</f>
        <v>Karnataka Bank Ltd</v>
      </c>
      <c r="C34" s="235">
        <f>'[3]For-data-entry'!BS32</f>
        <v>138167.163</v>
      </c>
      <c r="D34" s="235">
        <f>'[3]For-data-entry'!BT32</f>
        <v>654</v>
      </c>
      <c r="E34" s="235">
        <f>'[3]For-data-entry'!BU32</f>
        <v>2959.66</v>
      </c>
      <c r="F34" s="235">
        <f>'[3]For-data-entry'!BX32</f>
        <v>21782</v>
      </c>
      <c r="G34" s="235">
        <f>'[3]For-data-entry'!BY32</f>
        <v>54822.65</v>
      </c>
    </row>
    <row r="35" spans="1:7" ht="15.75">
      <c r="A35" s="243">
        <v>2</v>
      </c>
      <c r="B35" s="244" t="str">
        <f>'[3]For-data-entry'!B33</f>
        <v>Kotak Mahendra Bank</v>
      </c>
      <c r="C35" s="235">
        <f>'[3]For-data-entry'!BS33</f>
        <v>25528.0943463203</v>
      </c>
      <c r="D35" s="235">
        <f>'[3]For-data-entry'!BT33</f>
        <v>0</v>
      </c>
      <c r="E35" s="235">
        <f>'[3]For-data-entry'!BU33</f>
        <v>0</v>
      </c>
      <c r="F35" s="235">
        <f>'[3]For-data-entry'!BX33</f>
        <v>2452</v>
      </c>
      <c r="G35" s="235">
        <f>'[3]For-data-entry'!BY33</f>
        <v>4512.3720682000003</v>
      </c>
    </row>
    <row r="36" spans="1:7" ht="15.75">
      <c r="A36" s="243">
        <v>3</v>
      </c>
      <c r="B36" s="244" t="str">
        <f>'[3]For-data-entry'!B34</f>
        <v>Cathelic Syrian Bank Ltd.</v>
      </c>
      <c r="C36" s="235">
        <f>'[3]For-data-entry'!BS34</f>
        <v>6539.509</v>
      </c>
      <c r="D36" s="235">
        <f>'[3]For-data-entry'!BT34</f>
        <v>1</v>
      </c>
      <c r="E36" s="235">
        <f>'[3]For-data-entry'!BU34</f>
        <v>1.35</v>
      </c>
      <c r="F36" s="235">
        <f>'[3]For-data-entry'!BX34</f>
        <v>0</v>
      </c>
      <c r="G36" s="235">
        <f>'[3]For-data-entry'!BY34</f>
        <v>0</v>
      </c>
    </row>
    <row r="37" spans="1:7" ht="15.75">
      <c r="A37" s="243">
        <v>4</v>
      </c>
      <c r="B37" s="244" t="str">
        <f>'[3]For-data-entry'!B35</f>
        <v>City Union Bank Ltd</v>
      </c>
      <c r="C37" s="235">
        <f>'[3]For-data-entry'!BS35</f>
        <v>5283.07</v>
      </c>
      <c r="D37" s="235">
        <f>'[3]For-data-entry'!BT35</f>
        <v>1255</v>
      </c>
      <c r="E37" s="235">
        <f>'[3]For-data-entry'!BU35</f>
        <v>971.25724000000002</v>
      </c>
      <c r="F37" s="235">
        <f>'[3]For-data-entry'!BX35</f>
        <v>2251</v>
      </c>
      <c r="G37" s="235">
        <f>'[3]For-data-entry'!BY35</f>
        <v>1878.599406</v>
      </c>
    </row>
    <row r="38" spans="1:7" ht="15.75">
      <c r="A38" s="243">
        <v>5</v>
      </c>
      <c r="B38" s="244" t="str">
        <f>'[3]For-data-entry'!B36</f>
        <v>Dhanalaxmi Bank Ltd.</v>
      </c>
      <c r="C38" s="235">
        <f>'[3]For-data-entry'!BS36</f>
        <v>3843.4059999999999</v>
      </c>
      <c r="D38" s="235">
        <f>'[3]For-data-entry'!BT36</f>
        <v>0</v>
      </c>
      <c r="E38" s="235">
        <f>'[3]For-data-entry'!BU36</f>
        <v>0</v>
      </c>
      <c r="F38" s="235">
        <f>'[3]For-data-entry'!BX36</f>
        <v>0</v>
      </c>
      <c r="G38" s="235">
        <f>'[3]For-data-entry'!BY36</f>
        <v>0</v>
      </c>
    </row>
    <row r="39" spans="1:7" ht="15.75">
      <c r="A39" s="243">
        <v>6</v>
      </c>
      <c r="B39" s="244" t="str">
        <f>'[3]For-data-entry'!B37</f>
        <v>Federal Bank Ltd.</v>
      </c>
      <c r="C39" s="235">
        <f>'[3]For-data-entry'!BS37</f>
        <v>30884.858</v>
      </c>
      <c r="D39" s="235">
        <f>'[3]For-data-entry'!BT37</f>
        <v>28403</v>
      </c>
      <c r="E39" s="235">
        <f>'[3]For-data-entry'!BU37</f>
        <v>32617.79</v>
      </c>
      <c r="F39" s="235">
        <f>'[3]For-data-entry'!BX37</f>
        <v>35797</v>
      </c>
      <c r="G39" s="235">
        <f>'[3]For-data-entry'!BY37</f>
        <v>48314.404999999999</v>
      </c>
    </row>
    <row r="40" spans="1:7" ht="15.75">
      <c r="A40" s="243">
        <v>7</v>
      </c>
      <c r="B40" s="244" t="str">
        <f>'[3]For-data-entry'!B38</f>
        <v>J and K Bank Ltd</v>
      </c>
      <c r="C40" s="235">
        <f>'[3]For-data-entry'!BS38</f>
        <v>1392.048</v>
      </c>
      <c r="D40" s="235">
        <f>'[3]For-data-entry'!BT38</f>
        <v>0</v>
      </c>
      <c r="E40" s="235">
        <f>'[3]For-data-entry'!BU38</f>
        <v>0</v>
      </c>
      <c r="F40" s="235">
        <f>'[3]For-data-entry'!BX38</f>
        <v>0</v>
      </c>
      <c r="G40" s="235">
        <f>'[3]For-data-entry'!BY38</f>
        <v>0</v>
      </c>
    </row>
    <row r="41" spans="1:7" ht="15.75">
      <c r="A41" s="243">
        <v>8</v>
      </c>
      <c r="B41" s="244" t="str">
        <f>'[3]For-data-entry'!B39</f>
        <v>Karur Vysya Bank Ltd.</v>
      </c>
      <c r="C41" s="235">
        <f>'[3]For-data-entry'!BS39</f>
        <v>13357.718000000001</v>
      </c>
      <c r="D41" s="235">
        <f>'[3]For-data-entry'!BT39</f>
        <v>15</v>
      </c>
      <c r="E41" s="235">
        <f>'[3]For-data-entry'!BU39</f>
        <v>125</v>
      </c>
      <c r="F41" s="235">
        <f>'[3]For-data-entry'!BX39</f>
        <v>700</v>
      </c>
      <c r="G41" s="235">
        <f>'[3]For-data-entry'!BY39</f>
        <v>6785</v>
      </c>
    </row>
    <row r="42" spans="1:7" ht="15.75">
      <c r="A42" s="243">
        <v>9</v>
      </c>
      <c r="B42" s="244" t="str">
        <f>'[3]For-data-entry'!B40</f>
        <v>Lakshmi Vilas Bank Ltd</v>
      </c>
      <c r="C42" s="235">
        <f>'[3]For-data-entry'!BS40</f>
        <v>16458.633999999998</v>
      </c>
      <c r="D42" s="235">
        <f>'[3]For-data-entry'!BT40</f>
        <v>0</v>
      </c>
      <c r="E42" s="235">
        <f>'[3]For-data-entry'!BU40</f>
        <v>0</v>
      </c>
      <c r="F42" s="235">
        <f>'[3]For-data-entry'!BX40</f>
        <v>0</v>
      </c>
      <c r="G42" s="235">
        <f>'[3]For-data-entry'!BY40</f>
        <v>0</v>
      </c>
    </row>
    <row r="43" spans="1:7" ht="15.75">
      <c r="A43" s="243">
        <v>10</v>
      </c>
      <c r="B43" s="244" t="str">
        <f>'[3]For-data-entry'!B41</f>
        <v xml:space="preserve">Ratnakar Bank Ltd </v>
      </c>
      <c r="C43" s="235">
        <f>'[3]For-data-entry'!BS41</f>
        <v>7990.29</v>
      </c>
      <c r="D43" s="235">
        <f>'[3]For-data-entry'!BT41</f>
        <v>1672</v>
      </c>
      <c r="E43" s="235">
        <f>'[3]For-data-entry'!BU41</f>
        <v>3829.3939258</v>
      </c>
      <c r="F43" s="235">
        <f>'[3]For-data-entry'!BX41</f>
        <v>7807</v>
      </c>
      <c r="G43" s="235">
        <f>'[3]For-data-entry'!BY41</f>
        <v>14762.8762152</v>
      </c>
    </row>
    <row r="44" spans="1:7" ht="15.75">
      <c r="A44" s="243">
        <v>11</v>
      </c>
      <c r="B44" s="244" t="str">
        <f>'[3]For-data-entry'!B42</f>
        <v>South Indian Bank Ltd</v>
      </c>
      <c r="C44" s="235">
        <f>'[3]For-data-entry'!BS42</f>
        <v>20259.013346320298</v>
      </c>
      <c r="D44" s="235">
        <f>'[3]For-data-entry'!BT42</f>
        <v>5651</v>
      </c>
      <c r="E44" s="235">
        <f>'[3]For-data-entry'!BU42</f>
        <v>4429.3</v>
      </c>
      <c r="F44" s="235">
        <f>'[3]For-data-entry'!BX42</f>
        <v>8990</v>
      </c>
      <c r="G44" s="235">
        <f>'[3]For-data-entry'!BY42</f>
        <v>10274.790000000001</v>
      </c>
    </row>
    <row r="45" spans="1:7" ht="15.75">
      <c r="A45" s="243">
        <v>12</v>
      </c>
      <c r="B45" s="244" t="str">
        <f>'[3]For-data-entry'!B43</f>
        <v>Tamil Nadu Merchantile Bank Ltd.</v>
      </c>
      <c r="C45" s="235">
        <f>'[3]For-data-entry'!BS43</f>
        <v>1974.462</v>
      </c>
      <c r="D45" s="235">
        <f>'[3]For-data-entry'!BT43</f>
        <v>807</v>
      </c>
      <c r="E45" s="235">
        <f>'[3]For-data-entry'!BU43</f>
        <v>703.27</v>
      </c>
      <c r="F45" s="235">
        <f>'[3]For-data-entry'!BX43</f>
        <v>1244</v>
      </c>
      <c r="G45" s="235">
        <f>'[3]For-data-entry'!BY43</f>
        <v>1058.77</v>
      </c>
    </row>
    <row r="46" spans="1:7" ht="15.75">
      <c r="A46" s="243">
        <v>13</v>
      </c>
      <c r="B46" s="244" t="str">
        <f>'[3]For-data-entry'!B44</f>
        <v>IndusInd Bank</v>
      </c>
      <c r="C46" s="235">
        <f>'[3]For-data-entry'!BS44</f>
        <v>887.48</v>
      </c>
      <c r="D46" s="235">
        <f>'[3]For-data-entry'!BT44</f>
        <v>0</v>
      </c>
      <c r="E46" s="235">
        <f>'[3]For-data-entry'!BU44</f>
        <v>0</v>
      </c>
      <c r="F46" s="235">
        <f>'[3]For-data-entry'!BX44</f>
        <v>0</v>
      </c>
      <c r="G46" s="235">
        <f>'[3]For-data-entry'!BY44</f>
        <v>0</v>
      </c>
    </row>
    <row r="47" spans="1:7" ht="15.75">
      <c r="A47" s="243">
        <v>14</v>
      </c>
      <c r="B47" s="244" t="str">
        <f>'[3]For-data-entry'!B45</f>
        <v>HDFC Bank Ltd</v>
      </c>
      <c r="C47" s="235">
        <f>'[3]For-data-entry'!BS45</f>
        <v>71507.192999999999</v>
      </c>
      <c r="D47" s="235">
        <f>'[3]For-data-entry'!BT45</f>
        <v>19589</v>
      </c>
      <c r="E47" s="235">
        <f>'[3]For-data-entry'!BU45</f>
        <v>56849.937294700001</v>
      </c>
      <c r="F47" s="235">
        <f>'[3]For-data-entry'!BX45</f>
        <v>75895</v>
      </c>
      <c r="G47" s="235">
        <f>'[3]For-data-entry'!BY45</f>
        <v>224991.31265440001</v>
      </c>
    </row>
    <row r="48" spans="1:7" ht="15.75">
      <c r="A48" s="243">
        <v>15</v>
      </c>
      <c r="B48" s="244" t="str">
        <f>'[3]For-data-entry'!B46</f>
        <v xml:space="preserve">Axis Bank Ltd </v>
      </c>
      <c r="C48" s="235">
        <f>'[3]For-data-entry'!BS46</f>
        <v>90259.611999999994</v>
      </c>
      <c r="D48" s="235">
        <f>'[3]For-data-entry'!BT46</f>
        <v>923</v>
      </c>
      <c r="E48" s="235">
        <f>'[3]For-data-entry'!BU46</f>
        <v>7000.96738</v>
      </c>
      <c r="F48" s="235">
        <f>'[3]For-data-entry'!BX46</f>
        <v>9297</v>
      </c>
      <c r="G48" s="235">
        <f>'[3]For-data-entry'!BY46</f>
        <v>69103.7017013</v>
      </c>
    </row>
    <row r="49" spans="1:7" ht="15.75">
      <c r="A49" s="243">
        <v>16</v>
      </c>
      <c r="B49" s="244" t="str">
        <f>'[3]For-data-entry'!B47</f>
        <v>ICICI Bank Ltd</v>
      </c>
      <c r="C49" s="235">
        <f>'[3]For-data-entry'!BS47</f>
        <v>74747.357000000004</v>
      </c>
      <c r="D49" s="235">
        <f>'[3]For-data-entry'!BT47</f>
        <v>13167</v>
      </c>
      <c r="E49" s="235">
        <f>'[3]For-data-entry'!BU47</f>
        <v>23303.816492099999</v>
      </c>
      <c r="F49" s="235">
        <f>'[3]For-data-entry'!BX47</f>
        <v>68058</v>
      </c>
      <c r="G49" s="235">
        <f>'[3]For-data-entry'!BY47</f>
        <v>167126.2963329</v>
      </c>
    </row>
    <row r="50" spans="1:7" ht="15.75">
      <c r="A50" s="243">
        <v>17</v>
      </c>
      <c r="B50" s="244" t="str">
        <f>'[3]For-data-entry'!B48</f>
        <v>YES BANK Ltd.</v>
      </c>
      <c r="C50" s="235">
        <f>'[3]For-data-entry'!BS48</f>
        <v>2133.6673463203501</v>
      </c>
      <c r="D50" s="235">
        <f>'[3]For-data-entry'!BT48</f>
        <v>15448</v>
      </c>
      <c r="E50" s="235">
        <f>'[3]For-data-entry'!BU48</f>
        <v>4089.5112999998801</v>
      </c>
      <c r="F50" s="235">
        <f>'[3]For-data-entry'!BX48</f>
        <v>35610</v>
      </c>
      <c r="G50" s="235">
        <f>'[3]For-data-entry'!BY48</f>
        <v>9168.8802156999409</v>
      </c>
    </row>
    <row r="51" spans="1:7" ht="15.75">
      <c r="A51" s="241"/>
      <c r="B51" s="126" t="s">
        <v>361</v>
      </c>
      <c r="C51" s="237">
        <f>'[3]For-data-entry'!BS49</f>
        <v>511213.57503896096</v>
      </c>
      <c r="D51" s="237">
        <f>'[3]For-data-entry'!BT49</f>
        <v>87585</v>
      </c>
      <c r="E51" s="237">
        <f>'[3]For-data-entry'!BU49</f>
        <v>136881.25363259987</v>
      </c>
      <c r="F51" s="237">
        <f>'[3]For-data-entry'!BX49</f>
        <v>269883</v>
      </c>
      <c r="G51" s="237">
        <f>'[3]For-data-entry'!BY49</f>
        <v>612799.65359369991</v>
      </c>
    </row>
    <row r="52" spans="1:7" ht="15.75">
      <c r="A52" s="124" t="s">
        <v>362</v>
      </c>
      <c r="B52" s="126" t="s">
        <v>363</v>
      </c>
      <c r="C52" s="235"/>
      <c r="D52" s="235"/>
      <c r="E52" s="235"/>
      <c r="F52" s="235"/>
      <c r="G52" s="235"/>
    </row>
    <row r="53" spans="1:7" ht="15.75">
      <c r="A53" s="241">
        <v>1</v>
      </c>
      <c r="B53" s="242" t="str">
        <f>'[3]For-data-entry'!B51</f>
        <v xml:space="preserve">Kavery Grameena Bank </v>
      </c>
      <c r="C53" s="235">
        <f>'[3]For-data-entry'!BS51</f>
        <v>215976.68</v>
      </c>
      <c r="D53" s="235">
        <f>'[3]For-data-entry'!BT51</f>
        <v>208178</v>
      </c>
      <c r="E53" s="235">
        <f>'[3]For-data-entry'!BU51</f>
        <v>97159</v>
      </c>
      <c r="F53" s="235">
        <f>'[3]For-data-entry'!BX51</f>
        <v>256433</v>
      </c>
      <c r="G53" s="235">
        <f>'[3]For-data-entry'!BY51</f>
        <v>246494</v>
      </c>
    </row>
    <row r="54" spans="1:7" ht="15.75">
      <c r="A54" s="243">
        <v>2</v>
      </c>
      <c r="B54" s="242" t="str">
        <f>'[3]For-data-entry'!B52</f>
        <v>Pragathi Krishna  Grameena Bank</v>
      </c>
      <c r="C54" s="235">
        <f>'[3]For-data-entry'!BS52</f>
        <v>599497.51</v>
      </c>
      <c r="D54" s="235">
        <f>'[3]For-data-entry'!BT52</f>
        <v>103899</v>
      </c>
      <c r="E54" s="235">
        <f>'[3]For-data-entry'!BU52</f>
        <v>107360</v>
      </c>
      <c r="F54" s="235">
        <f>'[3]For-data-entry'!BX52</f>
        <v>202404</v>
      </c>
      <c r="G54" s="235">
        <f>'[3]For-data-entry'!BY52</f>
        <v>223931</v>
      </c>
    </row>
    <row r="55" spans="1:7" ht="15.75">
      <c r="A55" s="243">
        <v>3</v>
      </c>
      <c r="B55" s="242" t="str">
        <f>'[3]For-data-entry'!B53</f>
        <v>Karnataka Vikas Grameena Bank</v>
      </c>
      <c r="C55" s="235">
        <f>'[3]For-data-entry'!BS53</f>
        <v>303148.087</v>
      </c>
      <c r="D55" s="235">
        <f>'[3]For-data-entry'!BT53</f>
        <v>133249</v>
      </c>
      <c r="E55" s="235">
        <f>'[3]For-data-entry'!BU53</f>
        <v>205778.97</v>
      </c>
      <c r="F55" s="235">
        <f>'[3]For-data-entry'!BX53</f>
        <v>288426</v>
      </c>
      <c r="G55" s="235">
        <f>'[3]For-data-entry'!BY53</f>
        <v>441741.16</v>
      </c>
    </row>
    <row r="56" spans="1:7" ht="15.75">
      <c r="A56" s="124"/>
      <c r="B56" s="126" t="s">
        <v>364</v>
      </c>
      <c r="C56" s="237">
        <f>'[3]For-data-entry'!BS54</f>
        <v>1118622.277</v>
      </c>
      <c r="D56" s="237">
        <f>'[3]For-data-entry'!BT54</f>
        <v>445326</v>
      </c>
      <c r="E56" s="237">
        <f>'[3]For-data-entry'!BU54</f>
        <v>410297.97</v>
      </c>
      <c r="F56" s="237">
        <f>'[3]For-data-entry'!BX54</f>
        <v>747263</v>
      </c>
      <c r="G56" s="237">
        <f>'[3]For-data-entry'!BY54</f>
        <v>912166.15999999992</v>
      </c>
    </row>
    <row r="57" spans="1:7" ht="15.75">
      <c r="A57" s="126" t="s">
        <v>365</v>
      </c>
      <c r="B57" s="119"/>
      <c r="C57" s="237">
        <f>'[3]For-data-entry'!BS58</f>
        <v>3435572.298603883</v>
      </c>
      <c r="D57" s="237">
        <f>'[3]For-data-entry'!BT58</f>
        <v>631828</v>
      </c>
      <c r="E57" s="237">
        <f>'[3]For-data-entry'!BU58</f>
        <v>916289.41817549977</v>
      </c>
      <c r="F57" s="237">
        <f>'[3]For-data-entry'!BX58</f>
        <v>2081807</v>
      </c>
      <c r="G57" s="237">
        <f>'[3]For-data-entry'!BY58</f>
        <v>3364465.9704395998</v>
      </c>
    </row>
    <row r="58" spans="1:7" ht="15.75">
      <c r="A58" s="126" t="s">
        <v>412</v>
      </c>
      <c r="B58" s="245"/>
      <c r="C58" s="237">
        <f>'[3]For-data-entry'!BS56</f>
        <v>4554194.5756038828</v>
      </c>
      <c r="D58" s="237">
        <f>'[3]For-data-entry'!BT56</f>
        <v>1077154</v>
      </c>
      <c r="E58" s="237">
        <f>'[3]For-data-entry'!BU56</f>
        <v>1326587.3881754996</v>
      </c>
      <c r="F58" s="246">
        <f>'[3]For-data-entry'!BX56</f>
        <v>2829070</v>
      </c>
      <c r="G58" s="246">
        <f>'[3]For-data-entry'!BY56</f>
        <v>4276632.1304396</v>
      </c>
    </row>
    <row r="59" spans="1:7" ht="15.75">
      <c r="A59" s="124" t="s">
        <v>367</v>
      </c>
      <c r="B59" s="126" t="s">
        <v>368</v>
      </c>
      <c r="C59" s="235"/>
      <c r="D59" s="235"/>
      <c r="E59" s="235"/>
      <c r="F59" s="235"/>
      <c r="G59" s="235"/>
    </row>
    <row r="60" spans="1:7" ht="15.75">
      <c r="A60" s="243">
        <v>1</v>
      </c>
      <c r="B60" s="244" t="str">
        <f>'[3]For-data-entry'!B61</f>
        <v>KSCARD Bk.Ltd</v>
      </c>
      <c r="C60" s="235">
        <f>'[3]For-data-entry'!BS61</f>
        <v>15886.403</v>
      </c>
      <c r="D60" s="235">
        <f>'[3]For-data-entry'!BT61</f>
        <v>0</v>
      </c>
      <c r="E60" s="235">
        <f>'[3]For-data-entry'!BU61</f>
        <v>0</v>
      </c>
      <c r="F60" s="235">
        <f>'[3]For-data-entry'!BX61</f>
        <v>487</v>
      </c>
      <c r="G60" s="235">
        <f>'[3]For-data-entry'!BY61</f>
        <v>943</v>
      </c>
    </row>
    <row r="61" spans="1:7" ht="18.75">
      <c r="A61" s="247">
        <v>2</v>
      </c>
      <c r="B61" s="244" t="str">
        <f>'[3]For-data-entry'!B62</f>
        <v xml:space="preserve">K.S.Coop Apex Bank ltd </v>
      </c>
      <c r="C61" s="235">
        <f>'[3]For-data-entry'!BS62</f>
        <v>1211683.2050000001</v>
      </c>
      <c r="D61" s="235">
        <f>'[3]For-data-entry'!BT62</f>
        <v>879164</v>
      </c>
      <c r="E61" s="235">
        <f>'[3]For-data-entry'!BU62</f>
        <v>515347</v>
      </c>
      <c r="F61" s="235">
        <f>'[3]For-data-entry'!BX62</f>
        <v>2202566</v>
      </c>
      <c r="G61" s="235">
        <f>'[3]For-data-entry'!BY62</f>
        <v>1113676</v>
      </c>
    </row>
    <row r="62" spans="1:7" ht="18.75">
      <c r="A62" s="247">
        <v>3</v>
      </c>
      <c r="B62" s="244" t="str">
        <f>'[3]For-data-entry'!B63</f>
        <v>Indl.Co.Op.Bank ltd.</v>
      </c>
      <c r="C62" s="235">
        <f>'[3]For-data-entry'!BS63</f>
        <v>73430.27</v>
      </c>
      <c r="D62" s="235">
        <f>'[3]For-data-entry'!BT63</f>
        <v>0</v>
      </c>
      <c r="E62" s="235">
        <f>'[3]For-data-entry'!BU63</f>
        <v>0</v>
      </c>
      <c r="F62" s="235">
        <f>'[3]For-data-entry'!BX63</f>
        <v>0</v>
      </c>
      <c r="G62" s="235">
        <f>'[3]For-data-entry'!BY63</f>
        <v>0</v>
      </c>
    </row>
    <row r="63" spans="1:7" ht="15.75">
      <c r="A63" s="241"/>
      <c r="B63" s="126" t="s">
        <v>369</v>
      </c>
      <c r="C63" s="237">
        <f>'[3]For-data-entry'!BS64</f>
        <v>1300999.878</v>
      </c>
      <c r="D63" s="237">
        <f>'[3]For-data-entry'!BT64</f>
        <v>879164</v>
      </c>
      <c r="E63" s="237">
        <f>'[3]For-data-entry'!BU64</f>
        <v>515347</v>
      </c>
      <c r="F63" s="237">
        <f>'[3]For-data-entry'!BX64</f>
        <v>2203053</v>
      </c>
      <c r="G63" s="237">
        <f>'[3]For-data-entry'!BY64</f>
        <v>1114619</v>
      </c>
    </row>
    <row r="64" spans="1:7" ht="15.75">
      <c r="A64" s="125" t="s">
        <v>370</v>
      </c>
      <c r="B64" s="248" t="str">
        <f>'[3]For-data-entry'!B65</f>
        <v>KSFC</v>
      </c>
      <c r="C64" s="235">
        <f>'[3]For-data-entry'!BS65</f>
        <v>1093.3019999999999</v>
      </c>
      <c r="D64" s="235">
        <f>'[3]For-data-entry'!BT65</f>
        <v>0</v>
      </c>
      <c r="E64" s="235">
        <f>'[3]For-data-entry'!BU65</f>
        <v>0</v>
      </c>
      <c r="F64" s="235">
        <f>'[3]For-data-entry'!BX65</f>
        <v>0</v>
      </c>
      <c r="G64" s="235">
        <f>'[3]For-data-entry'!BY65</f>
        <v>0</v>
      </c>
    </row>
    <row r="65" spans="1:7" ht="15.75">
      <c r="A65" s="125"/>
      <c r="B65" s="129" t="s">
        <v>371</v>
      </c>
      <c r="C65" s="235">
        <f>'[3]For-data-entry'!BS66</f>
        <v>1093.3019999999999</v>
      </c>
      <c r="D65" s="235">
        <f>'[3]For-data-entry'!BT66</f>
        <v>0</v>
      </c>
      <c r="E65" s="235">
        <f>'[3]For-data-entry'!BU66</f>
        <v>0</v>
      </c>
      <c r="F65" s="235">
        <f>'[3]For-data-entry'!BX66</f>
        <v>0</v>
      </c>
      <c r="G65" s="235">
        <f>'[3]For-data-entry'!BY66</f>
        <v>0</v>
      </c>
    </row>
    <row r="66" spans="1:7" ht="15.75">
      <c r="A66" s="125"/>
      <c r="B66" s="129" t="s">
        <v>424</v>
      </c>
      <c r="C66" s="249">
        <f>'[3]For-data-entry'!BS67</f>
        <v>5856287.7556038825</v>
      </c>
      <c r="D66" s="249">
        <f>'[3]For-data-entry'!BT67</f>
        <v>1956318</v>
      </c>
      <c r="E66" s="249">
        <f>'[3]For-data-entry'!BU67</f>
        <v>1841934.3881754996</v>
      </c>
      <c r="F66" s="249">
        <f>'[3]For-data-entry'!BX67</f>
        <v>5032123</v>
      </c>
      <c r="G66" s="249">
        <f>'[3]For-data-entry'!BY67</f>
        <v>5391251.1304396</v>
      </c>
    </row>
  </sheetData>
  <mergeCells count="8">
    <mergeCell ref="A1:G1"/>
    <mergeCell ref="A2:G2"/>
    <mergeCell ref="F3:G3"/>
    <mergeCell ref="A4:A7"/>
    <mergeCell ref="B4:B7"/>
    <mergeCell ref="D4:E4"/>
    <mergeCell ref="F4:G6"/>
    <mergeCell ref="D5:E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78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20.25"/>
  <cols>
    <col min="1" max="1" width="11" style="250" customWidth="1"/>
    <col min="2" max="2" width="39" style="250" customWidth="1"/>
    <col min="3" max="3" width="13.140625" style="250" customWidth="1"/>
    <col min="4" max="4" width="13.85546875" style="250" customWidth="1"/>
    <col min="5" max="5" width="13.5703125" style="250" customWidth="1"/>
    <col min="6" max="6" width="13.140625" style="250" customWidth="1"/>
    <col min="7" max="7" width="13" style="250" customWidth="1"/>
    <col min="8" max="8" width="13.42578125" style="250" customWidth="1"/>
    <col min="9" max="9" width="13.140625" style="250" customWidth="1"/>
    <col min="10" max="10" width="14.85546875" style="250" customWidth="1"/>
    <col min="11" max="11" width="11.42578125" style="250" customWidth="1"/>
    <col min="12" max="26" width="11.7109375" style="250" customWidth="1"/>
    <col min="27" max="27" width="14.42578125" style="250" customWidth="1"/>
    <col min="28" max="28" width="13.42578125" style="250" customWidth="1"/>
    <col min="29" max="29" width="15.7109375" style="250" customWidth="1"/>
    <col min="30" max="30" width="17.140625" style="250" customWidth="1"/>
    <col min="31" max="31" width="11.42578125" style="250" customWidth="1"/>
    <col min="32" max="16384" width="9.140625" style="250"/>
  </cols>
  <sheetData>
    <row r="1" spans="1:30">
      <c r="A1" s="623" t="s">
        <v>357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</row>
    <row r="2" spans="1:30">
      <c r="A2" s="623" t="s">
        <v>332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</row>
    <row r="3" spans="1:30">
      <c r="A3" s="623" t="s">
        <v>425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</row>
    <row r="4" spans="1:30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624"/>
      <c r="AD4" s="624"/>
    </row>
    <row r="5" spans="1:30">
      <c r="A5" s="625" t="s">
        <v>402</v>
      </c>
      <c r="B5" s="628" t="s">
        <v>336</v>
      </c>
      <c r="C5" s="631" t="s">
        <v>426</v>
      </c>
      <c r="D5" s="622"/>
      <c r="E5" s="622"/>
      <c r="F5" s="622"/>
      <c r="G5" s="622" t="s">
        <v>427</v>
      </c>
      <c r="H5" s="622"/>
      <c r="I5" s="622"/>
      <c r="J5" s="622"/>
      <c r="K5" s="622" t="s">
        <v>428</v>
      </c>
      <c r="L5" s="622"/>
      <c r="M5" s="622"/>
      <c r="N5" s="622"/>
      <c r="O5" s="622" t="s">
        <v>429</v>
      </c>
      <c r="P5" s="622"/>
      <c r="Q5" s="622"/>
      <c r="R5" s="622"/>
      <c r="S5" s="622" t="s">
        <v>430</v>
      </c>
      <c r="T5" s="622"/>
      <c r="U5" s="622"/>
      <c r="V5" s="622"/>
      <c r="W5" s="632" t="s">
        <v>431</v>
      </c>
      <c r="X5" s="633"/>
      <c r="Y5" s="633"/>
      <c r="Z5" s="631"/>
      <c r="AA5" s="622" t="s">
        <v>62</v>
      </c>
      <c r="AB5" s="622"/>
      <c r="AC5" s="622"/>
      <c r="AD5" s="622"/>
    </row>
    <row r="6" spans="1:30">
      <c r="A6" s="626"/>
      <c r="B6" s="629"/>
      <c r="C6" s="634" t="s">
        <v>432</v>
      </c>
      <c r="D6" s="621"/>
      <c r="E6" s="635" t="s">
        <v>433</v>
      </c>
      <c r="F6" s="635"/>
      <c r="G6" s="621" t="s">
        <v>432</v>
      </c>
      <c r="H6" s="621"/>
      <c r="I6" s="635" t="s">
        <v>433</v>
      </c>
      <c r="J6" s="635"/>
      <c r="K6" s="621" t="s">
        <v>432</v>
      </c>
      <c r="L6" s="621"/>
      <c r="M6" s="635" t="s">
        <v>433</v>
      </c>
      <c r="N6" s="635"/>
      <c r="O6" s="621" t="s">
        <v>432</v>
      </c>
      <c r="P6" s="621"/>
      <c r="Q6" s="635" t="s">
        <v>433</v>
      </c>
      <c r="R6" s="635"/>
      <c r="S6" s="621" t="s">
        <v>432</v>
      </c>
      <c r="T6" s="621"/>
      <c r="U6" s="635" t="s">
        <v>433</v>
      </c>
      <c r="V6" s="635"/>
      <c r="W6" s="621" t="s">
        <v>432</v>
      </c>
      <c r="X6" s="621"/>
      <c r="Y6" s="635" t="s">
        <v>433</v>
      </c>
      <c r="Z6" s="635"/>
      <c r="AA6" s="621" t="s">
        <v>432</v>
      </c>
      <c r="AB6" s="621"/>
      <c r="AC6" s="635" t="s">
        <v>433</v>
      </c>
      <c r="AD6" s="635"/>
    </row>
    <row r="7" spans="1:30">
      <c r="A7" s="627"/>
      <c r="B7" s="630"/>
      <c r="C7" s="251" t="s">
        <v>383</v>
      </c>
      <c r="D7" s="252" t="s">
        <v>434</v>
      </c>
      <c r="E7" s="212" t="s">
        <v>383</v>
      </c>
      <c r="F7" s="252" t="s">
        <v>434</v>
      </c>
      <c r="G7" s="212" t="s">
        <v>383</v>
      </c>
      <c r="H7" s="252" t="s">
        <v>434</v>
      </c>
      <c r="I7" s="212" t="s">
        <v>383</v>
      </c>
      <c r="J7" s="252" t="s">
        <v>434</v>
      </c>
      <c r="K7" s="212" t="s">
        <v>383</v>
      </c>
      <c r="L7" s="252" t="s">
        <v>434</v>
      </c>
      <c r="M7" s="212" t="s">
        <v>383</v>
      </c>
      <c r="N7" s="252" t="s">
        <v>434</v>
      </c>
      <c r="O7" s="212" t="s">
        <v>383</v>
      </c>
      <c r="P7" s="252" t="s">
        <v>434</v>
      </c>
      <c r="Q7" s="212" t="s">
        <v>383</v>
      </c>
      <c r="R7" s="252" t="s">
        <v>434</v>
      </c>
      <c r="S7" s="212" t="s">
        <v>383</v>
      </c>
      <c r="T7" s="252" t="s">
        <v>434</v>
      </c>
      <c r="U7" s="212" t="s">
        <v>383</v>
      </c>
      <c r="V7" s="252" t="s">
        <v>434</v>
      </c>
      <c r="W7" s="212" t="s">
        <v>383</v>
      </c>
      <c r="X7" s="252" t="s">
        <v>434</v>
      </c>
      <c r="Y7" s="212" t="s">
        <v>383</v>
      </c>
      <c r="Z7" s="252" t="s">
        <v>434</v>
      </c>
      <c r="AA7" s="212" t="s">
        <v>383</v>
      </c>
      <c r="AB7" s="252" t="s">
        <v>434</v>
      </c>
      <c r="AC7" s="212" t="s">
        <v>383</v>
      </c>
      <c r="AD7" s="252" t="s">
        <v>434</v>
      </c>
    </row>
    <row r="8" spans="1:30">
      <c r="A8" s="253" t="s">
        <v>349</v>
      </c>
      <c r="B8" s="254" t="s">
        <v>350</v>
      </c>
      <c r="C8" s="255"/>
      <c r="D8" s="256"/>
      <c r="E8" s="256"/>
      <c r="F8" s="256"/>
      <c r="G8" s="256"/>
      <c r="H8" s="256"/>
      <c r="I8" s="255"/>
      <c r="J8" s="256"/>
      <c r="K8" s="256"/>
      <c r="L8" s="256"/>
      <c r="M8" s="255"/>
      <c r="N8" s="256"/>
      <c r="O8" s="256"/>
      <c r="P8" s="256"/>
      <c r="Q8" s="255"/>
      <c r="R8" s="256"/>
      <c r="S8" s="256"/>
      <c r="T8" s="256"/>
      <c r="U8" s="255"/>
      <c r="V8" s="256"/>
      <c r="W8" s="256"/>
      <c r="X8" s="256"/>
      <c r="Y8" s="256"/>
      <c r="Z8" s="256"/>
      <c r="AA8" s="256"/>
      <c r="AB8" s="256"/>
      <c r="AC8" s="255"/>
      <c r="AD8" s="256"/>
    </row>
    <row r="9" spans="1:30">
      <c r="A9" s="257">
        <v>1</v>
      </c>
      <c r="B9" s="258" t="str">
        <f>'[3]For-data-entry'!B5</f>
        <v>Canara Bank</v>
      </c>
      <c r="C9" s="264">
        <f>'[3]For-data-entry'!CB5</f>
        <v>19380</v>
      </c>
      <c r="D9" s="264">
        <f>'[3]For-data-entry'!CC5</f>
        <v>36646</v>
      </c>
      <c r="E9" s="264">
        <f>'[3]For-data-entry'!CD5</f>
        <v>70538</v>
      </c>
      <c r="F9" s="264">
        <f>'[3]For-data-entry'!CE5</f>
        <v>113704</v>
      </c>
      <c r="G9" s="264">
        <f>'[3]For-data-entry'!CF5</f>
        <v>63462</v>
      </c>
      <c r="H9" s="264">
        <f>'[3]For-data-entry'!CG5</f>
        <v>91718</v>
      </c>
      <c r="I9" s="264">
        <f>'[3]For-data-entry'!CH5</f>
        <v>288494</v>
      </c>
      <c r="J9" s="264">
        <f>'[3]For-data-entry'!CI5</f>
        <v>552653</v>
      </c>
      <c r="K9" s="264">
        <f>'[3]For-data-entry'!CJ5</f>
        <v>50</v>
      </c>
      <c r="L9" s="264">
        <f>'[3]For-data-entry'!CK5</f>
        <v>183</v>
      </c>
      <c r="M9" s="264">
        <f>'[3]For-data-entry'!CL5</f>
        <v>1822</v>
      </c>
      <c r="N9" s="264">
        <f>'[3]For-data-entry'!CM5</f>
        <v>4987</v>
      </c>
      <c r="O9" s="264">
        <f>'[3]For-data-entry'!CN5</f>
        <v>258</v>
      </c>
      <c r="P9" s="264">
        <f>'[3]For-data-entry'!CO5</f>
        <v>404</v>
      </c>
      <c r="Q9" s="264">
        <f>'[3]For-data-entry'!CP5</f>
        <v>1324</v>
      </c>
      <c r="R9" s="264">
        <f>'[3]For-data-entry'!CQ5</f>
        <v>3998</v>
      </c>
      <c r="S9" s="264">
        <f>'[3]For-data-entry'!CR5</f>
        <v>32</v>
      </c>
      <c r="T9" s="264">
        <f>'[3]For-data-entry'!CS5</f>
        <v>119</v>
      </c>
      <c r="U9" s="264">
        <f>'[3]For-data-entry'!CT5</f>
        <v>85</v>
      </c>
      <c r="V9" s="264">
        <f>'[3]For-data-entry'!CU5</f>
        <v>233</v>
      </c>
      <c r="W9" s="264">
        <f>'[3]For-data-entry'!CV5</f>
        <v>447</v>
      </c>
      <c r="X9" s="264">
        <f>'[3]For-data-entry'!CW5</f>
        <v>1719</v>
      </c>
      <c r="Y9" s="264">
        <f>'[3]For-data-entry'!CX5</f>
        <v>1464</v>
      </c>
      <c r="Z9" s="264">
        <f>'[3]For-data-entry'!CY5</f>
        <v>332</v>
      </c>
      <c r="AA9" s="264">
        <f>'[3]For-data-entry'!CZ5</f>
        <v>83629</v>
      </c>
      <c r="AB9" s="264">
        <f>'[3]For-data-entry'!DA5</f>
        <v>130789</v>
      </c>
      <c r="AC9" s="264">
        <f>'[3]For-data-entry'!DB5</f>
        <v>363727</v>
      </c>
      <c r="AD9" s="264">
        <f>'[3]For-data-entry'!DC5</f>
        <v>675907</v>
      </c>
    </row>
    <row r="10" spans="1:30">
      <c r="A10" s="257">
        <v>2</v>
      </c>
      <c r="B10" s="258" t="str">
        <f>'[3]For-data-entry'!B6</f>
        <v>Corporation Bank</v>
      </c>
      <c r="C10" s="264">
        <f>'[3]For-data-entry'!CB6</f>
        <v>680</v>
      </c>
      <c r="D10" s="264">
        <f>'[3]For-data-entry'!CC6</f>
        <v>3413</v>
      </c>
      <c r="E10" s="264">
        <f>'[3]For-data-entry'!CD6</f>
        <v>7408</v>
      </c>
      <c r="F10" s="264">
        <f>'[3]For-data-entry'!CE6</f>
        <v>44480</v>
      </c>
      <c r="G10" s="264">
        <f>'[3]For-data-entry'!CF6</f>
        <v>2863</v>
      </c>
      <c r="H10" s="264">
        <f>'[3]For-data-entry'!CG6</f>
        <v>10430</v>
      </c>
      <c r="I10" s="264">
        <f>'[3]For-data-entry'!CH6</f>
        <v>23464</v>
      </c>
      <c r="J10" s="264">
        <f>'[3]For-data-entry'!CI6</f>
        <v>116166</v>
      </c>
      <c r="K10" s="264">
        <f>'[3]For-data-entry'!CJ6</f>
        <v>48</v>
      </c>
      <c r="L10" s="264">
        <f>'[3]For-data-entry'!CK6</f>
        <v>1613</v>
      </c>
      <c r="M10" s="264">
        <f>'[3]For-data-entry'!CL6</f>
        <v>383</v>
      </c>
      <c r="N10" s="264">
        <f>'[3]For-data-entry'!CM6</f>
        <v>4754</v>
      </c>
      <c r="O10" s="264">
        <f>'[3]For-data-entry'!CN6</f>
        <v>149</v>
      </c>
      <c r="P10" s="264">
        <f>'[3]For-data-entry'!CO6</f>
        <v>461</v>
      </c>
      <c r="Q10" s="264">
        <f>'[3]For-data-entry'!CP6</f>
        <v>609</v>
      </c>
      <c r="R10" s="264">
        <f>'[3]For-data-entry'!CQ6</f>
        <v>3408</v>
      </c>
      <c r="S10" s="264">
        <f>'[3]For-data-entry'!CR6</f>
        <v>4</v>
      </c>
      <c r="T10" s="264">
        <f>'[3]For-data-entry'!CS6</f>
        <v>13</v>
      </c>
      <c r="U10" s="264">
        <f>'[3]For-data-entry'!CT6</f>
        <v>30</v>
      </c>
      <c r="V10" s="264">
        <f>'[3]For-data-entry'!CU6</f>
        <v>4503</v>
      </c>
      <c r="W10" s="264">
        <f>'[3]For-data-entry'!CV6</f>
        <v>66</v>
      </c>
      <c r="X10" s="264">
        <f>'[3]For-data-entry'!CW6</f>
        <v>1990</v>
      </c>
      <c r="Y10" s="264">
        <f>'[3]For-data-entry'!CX6</f>
        <v>619</v>
      </c>
      <c r="Z10" s="264">
        <f>'[3]For-data-entry'!CY6</f>
        <v>7964</v>
      </c>
      <c r="AA10" s="264">
        <f>'[3]For-data-entry'!CZ6</f>
        <v>3810</v>
      </c>
      <c r="AB10" s="264">
        <f>'[3]For-data-entry'!DA6</f>
        <v>17920</v>
      </c>
      <c r="AC10" s="264">
        <f>'[3]For-data-entry'!DB6</f>
        <v>32513</v>
      </c>
      <c r="AD10" s="264">
        <f>'[3]For-data-entry'!DC6</f>
        <v>181275</v>
      </c>
    </row>
    <row r="11" spans="1:30">
      <c r="A11" s="257">
        <v>3</v>
      </c>
      <c r="B11" s="258" t="str">
        <f>'[3]For-data-entry'!B7</f>
        <v>Syndicate Bank</v>
      </c>
      <c r="C11" s="264">
        <f>'[3]For-data-entry'!CB7</f>
        <v>2615</v>
      </c>
      <c r="D11" s="264">
        <f>'[3]For-data-entry'!CC7</f>
        <v>12825</v>
      </c>
      <c r="E11" s="264">
        <f>'[3]For-data-entry'!CD7</f>
        <v>11126</v>
      </c>
      <c r="F11" s="264">
        <f>'[3]For-data-entry'!CE7</f>
        <v>88165</v>
      </c>
      <c r="G11" s="264">
        <f>'[3]For-data-entry'!CF7</f>
        <v>6249</v>
      </c>
      <c r="H11" s="264">
        <f>'[3]For-data-entry'!CG7</f>
        <v>12564</v>
      </c>
      <c r="I11" s="264">
        <f>'[3]For-data-entry'!CH7</f>
        <v>53970</v>
      </c>
      <c r="J11" s="264">
        <f>'[3]For-data-entry'!CI7</f>
        <v>126458</v>
      </c>
      <c r="K11" s="264">
        <f>'[3]For-data-entry'!CJ7</f>
        <v>514</v>
      </c>
      <c r="L11" s="264">
        <f>'[3]For-data-entry'!CK7</f>
        <v>356</v>
      </c>
      <c r="M11" s="264">
        <f>'[3]For-data-entry'!CL7</f>
        <v>2216</v>
      </c>
      <c r="N11" s="264">
        <f>'[3]For-data-entry'!CM7</f>
        <v>5912</v>
      </c>
      <c r="O11" s="264">
        <f>'[3]For-data-entry'!CN7</f>
        <v>123</v>
      </c>
      <c r="P11" s="264">
        <f>'[3]For-data-entry'!CO7</f>
        <v>256</v>
      </c>
      <c r="Q11" s="264">
        <f>'[3]For-data-entry'!CP7</f>
        <v>426</v>
      </c>
      <c r="R11" s="264">
        <f>'[3]For-data-entry'!CQ7</f>
        <v>825</v>
      </c>
      <c r="S11" s="264">
        <f>'[3]For-data-entry'!CR7</f>
        <v>0</v>
      </c>
      <c r="T11" s="264">
        <f>'[3]For-data-entry'!CS7</f>
        <v>0</v>
      </c>
      <c r="U11" s="264">
        <f>'[3]For-data-entry'!CT7</f>
        <v>0</v>
      </c>
      <c r="V11" s="264">
        <f>'[3]For-data-entry'!CU7</f>
        <v>0</v>
      </c>
      <c r="W11" s="264">
        <f>'[3]For-data-entry'!CV7</f>
        <v>125</v>
      </c>
      <c r="X11" s="264">
        <f>'[3]For-data-entry'!CW7</f>
        <v>125</v>
      </c>
      <c r="Y11" s="264">
        <f>'[3]For-data-entry'!CX7</f>
        <v>1512</v>
      </c>
      <c r="Z11" s="264">
        <f>'[3]For-data-entry'!CY7</f>
        <v>4211</v>
      </c>
      <c r="AA11" s="264">
        <f>'[3]For-data-entry'!CZ7</f>
        <v>9626</v>
      </c>
      <c r="AB11" s="264">
        <f>'[3]For-data-entry'!DA7</f>
        <v>26126</v>
      </c>
      <c r="AC11" s="264">
        <f>'[3]For-data-entry'!DB7</f>
        <v>69250</v>
      </c>
      <c r="AD11" s="264">
        <f>'[3]For-data-entry'!DC7</f>
        <v>225571</v>
      </c>
    </row>
    <row r="12" spans="1:30">
      <c r="A12" s="257">
        <v>4</v>
      </c>
      <c r="B12" s="258" t="str">
        <f>'[3]For-data-entry'!B8</f>
        <v>State Bank of India</v>
      </c>
      <c r="C12" s="264">
        <f>'[3]For-data-entry'!CB8</f>
        <v>72598</v>
      </c>
      <c r="D12" s="264">
        <f>'[3]For-data-entry'!CC8</f>
        <v>101154</v>
      </c>
      <c r="E12" s="264">
        <f>'[3]For-data-entry'!CD8</f>
        <v>138597</v>
      </c>
      <c r="F12" s="264">
        <f>'[3]For-data-entry'!CE8</f>
        <v>187611</v>
      </c>
      <c r="G12" s="264">
        <f>'[3]For-data-entry'!CF8</f>
        <v>153426</v>
      </c>
      <c r="H12" s="264">
        <f>'[3]For-data-entry'!CG8</f>
        <v>431792</v>
      </c>
      <c r="I12" s="264">
        <f>'[3]For-data-entry'!CH8</f>
        <v>220786</v>
      </c>
      <c r="J12" s="264">
        <f>'[3]For-data-entry'!CI8</f>
        <v>829923</v>
      </c>
      <c r="K12" s="264">
        <f>'[3]For-data-entry'!CJ8</f>
        <v>11314</v>
      </c>
      <c r="L12" s="264">
        <f>'[3]For-data-entry'!CK8</f>
        <v>26485</v>
      </c>
      <c r="M12" s="264">
        <f>'[3]For-data-entry'!CL8</f>
        <v>21600</v>
      </c>
      <c r="N12" s="264">
        <f>'[3]For-data-entry'!CM8</f>
        <v>50563</v>
      </c>
      <c r="O12" s="264">
        <f>'[3]For-data-entry'!CN8</f>
        <v>55</v>
      </c>
      <c r="P12" s="264">
        <f>'[3]For-data-entry'!CO8</f>
        <v>84</v>
      </c>
      <c r="Q12" s="264">
        <f>'[3]For-data-entry'!CP8</f>
        <v>4101</v>
      </c>
      <c r="R12" s="264">
        <f>'[3]For-data-entry'!CQ8</f>
        <v>6903</v>
      </c>
      <c r="S12" s="264">
        <f>'[3]For-data-entry'!CR8</f>
        <v>0</v>
      </c>
      <c r="T12" s="264">
        <f>'[3]For-data-entry'!CS8</f>
        <v>0</v>
      </c>
      <c r="U12" s="264">
        <f>'[3]For-data-entry'!CT8</f>
        <v>0</v>
      </c>
      <c r="V12" s="264">
        <f>'[3]For-data-entry'!CU8</f>
        <v>0</v>
      </c>
      <c r="W12" s="264">
        <f>'[3]For-data-entry'!CV8</f>
        <v>145</v>
      </c>
      <c r="X12" s="264">
        <f>'[3]For-data-entry'!CW8</f>
        <v>365</v>
      </c>
      <c r="Y12" s="264">
        <f>'[3]For-data-entry'!CX8</f>
        <v>6756</v>
      </c>
      <c r="Z12" s="264">
        <f>'[3]For-data-entry'!CY8</f>
        <v>15695</v>
      </c>
      <c r="AA12" s="264">
        <f>'[3]For-data-entry'!CZ8</f>
        <v>237538</v>
      </c>
      <c r="AB12" s="264">
        <f>'[3]For-data-entry'!DA8</f>
        <v>559880</v>
      </c>
      <c r="AC12" s="264">
        <f>'[3]For-data-entry'!DB8</f>
        <v>391840</v>
      </c>
      <c r="AD12" s="264">
        <f>'[3]For-data-entry'!DC8</f>
        <v>1090695</v>
      </c>
    </row>
    <row r="13" spans="1:30">
      <c r="A13" s="257">
        <v>5</v>
      </c>
      <c r="B13" s="258" t="str">
        <f>'[3]For-data-entry'!B9</f>
        <v>Vijaya Bank</v>
      </c>
      <c r="C13" s="264">
        <f>'[3]For-data-entry'!CB9</f>
        <v>3276</v>
      </c>
      <c r="D13" s="264">
        <f>'[3]For-data-entry'!CC9</f>
        <v>7548</v>
      </c>
      <c r="E13" s="264">
        <f>'[3]For-data-entry'!CD9</f>
        <v>8046</v>
      </c>
      <c r="F13" s="264">
        <f>'[3]For-data-entry'!CE9</f>
        <v>26773</v>
      </c>
      <c r="G13" s="264">
        <f>'[3]For-data-entry'!CF9</f>
        <v>16522</v>
      </c>
      <c r="H13" s="264">
        <f>'[3]For-data-entry'!CG9</f>
        <v>26240</v>
      </c>
      <c r="I13" s="264">
        <f>'[3]For-data-entry'!CH9</f>
        <v>37717</v>
      </c>
      <c r="J13" s="264">
        <f>'[3]For-data-entry'!CI9</f>
        <v>74022</v>
      </c>
      <c r="K13" s="264">
        <f>'[3]For-data-entry'!CJ9</f>
        <v>38</v>
      </c>
      <c r="L13" s="264">
        <f>'[3]For-data-entry'!CK9</f>
        <v>55</v>
      </c>
      <c r="M13" s="264">
        <f>'[3]For-data-entry'!CL9</f>
        <v>147</v>
      </c>
      <c r="N13" s="264">
        <f>'[3]For-data-entry'!CM9</f>
        <v>337</v>
      </c>
      <c r="O13" s="264">
        <f>'[3]For-data-entry'!CN9</f>
        <v>233</v>
      </c>
      <c r="P13" s="264">
        <f>'[3]For-data-entry'!CO9</f>
        <v>256</v>
      </c>
      <c r="Q13" s="264">
        <f>'[3]For-data-entry'!CP9</f>
        <v>610</v>
      </c>
      <c r="R13" s="264">
        <f>'[3]For-data-entry'!CQ9</f>
        <v>1072</v>
      </c>
      <c r="S13" s="264">
        <f>'[3]For-data-entry'!CR9</f>
        <v>39</v>
      </c>
      <c r="T13" s="264">
        <f>'[3]For-data-entry'!CS9</f>
        <v>897</v>
      </c>
      <c r="U13" s="264">
        <f>'[3]For-data-entry'!CT9</f>
        <v>87</v>
      </c>
      <c r="V13" s="264">
        <f>'[3]For-data-entry'!CU9</f>
        <v>1376</v>
      </c>
      <c r="W13" s="264">
        <f>'[3]For-data-entry'!CV9</f>
        <v>793</v>
      </c>
      <c r="X13" s="264">
        <f>'[3]For-data-entry'!CW9</f>
        <v>1871</v>
      </c>
      <c r="Y13" s="264">
        <f>'[3]For-data-entry'!CX9</f>
        <v>1916</v>
      </c>
      <c r="Z13" s="264">
        <f>'[3]For-data-entry'!CY9</f>
        <v>6103</v>
      </c>
      <c r="AA13" s="264">
        <f>'[3]For-data-entry'!CZ9</f>
        <v>20901</v>
      </c>
      <c r="AB13" s="264">
        <f>'[3]For-data-entry'!DA9</f>
        <v>36867</v>
      </c>
      <c r="AC13" s="264">
        <f>'[3]For-data-entry'!DB9</f>
        <v>48523</v>
      </c>
      <c r="AD13" s="264">
        <f>'[3]For-data-entry'!DC9</f>
        <v>109683</v>
      </c>
    </row>
    <row r="14" spans="1:30">
      <c r="A14" s="257"/>
      <c r="B14" s="254" t="s">
        <v>354</v>
      </c>
      <c r="C14" s="360">
        <f>'[3]For-data-entry'!CB10</f>
        <v>98549</v>
      </c>
      <c r="D14" s="360">
        <f>'[3]For-data-entry'!CC10</f>
        <v>161586</v>
      </c>
      <c r="E14" s="360">
        <f>'[3]For-data-entry'!CD10</f>
        <v>235715</v>
      </c>
      <c r="F14" s="360">
        <f>'[3]For-data-entry'!CE10</f>
        <v>460733</v>
      </c>
      <c r="G14" s="360">
        <f>'[3]For-data-entry'!CF10</f>
        <v>242522</v>
      </c>
      <c r="H14" s="360">
        <f>'[3]For-data-entry'!CG10</f>
        <v>572744</v>
      </c>
      <c r="I14" s="360">
        <f>'[3]For-data-entry'!CH10</f>
        <v>624431</v>
      </c>
      <c r="J14" s="360">
        <f>'[3]For-data-entry'!CI10</f>
        <v>1699222</v>
      </c>
      <c r="K14" s="360">
        <f>'[3]For-data-entry'!CJ10</f>
        <v>11964</v>
      </c>
      <c r="L14" s="360">
        <f>'[3]For-data-entry'!CK10</f>
        <v>28692</v>
      </c>
      <c r="M14" s="360">
        <f>'[3]For-data-entry'!CL10</f>
        <v>26168</v>
      </c>
      <c r="N14" s="360">
        <f>'[3]For-data-entry'!CM10</f>
        <v>66553</v>
      </c>
      <c r="O14" s="360">
        <f>'[3]For-data-entry'!CN10</f>
        <v>818</v>
      </c>
      <c r="P14" s="360">
        <f>'[3]For-data-entry'!CO10</f>
        <v>1461</v>
      </c>
      <c r="Q14" s="360">
        <f>'[3]For-data-entry'!CP10</f>
        <v>7070</v>
      </c>
      <c r="R14" s="360">
        <f>'[3]For-data-entry'!CQ10</f>
        <v>16206</v>
      </c>
      <c r="S14" s="360">
        <f>'[3]For-data-entry'!CR10</f>
        <v>75</v>
      </c>
      <c r="T14" s="360">
        <f>'[3]For-data-entry'!CS10</f>
        <v>1029</v>
      </c>
      <c r="U14" s="360">
        <f>'[3]For-data-entry'!CT10</f>
        <v>202</v>
      </c>
      <c r="V14" s="360">
        <f>'[3]For-data-entry'!CU10</f>
        <v>6112</v>
      </c>
      <c r="W14" s="360">
        <f>'[3]For-data-entry'!CV10</f>
        <v>1576</v>
      </c>
      <c r="X14" s="360">
        <f>'[3]For-data-entry'!CW10</f>
        <v>6070</v>
      </c>
      <c r="Y14" s="360">
        <f>'[3]For-data-entry'!CX10</f>
        <v>12267</v>
      </c>
      <c r="Z14" s="360">
        <f>'[3]For-data-entry'!CY10</f>
        <v>34305</v>
      </c>
      <c r="AA14" s="360">
        <f>'[3]For-data-entry'!CZ10</f>
        <v>355504</v>
      </c>
      <c r="AB14" s="360">
        <f>'[3]For-data-entry'!DA10</f>
        <v>771582</v>
      </c>
      <c r="AC14" s="360">
        <f>'[3]For-data-entry'!DB10</f>
        <v>905853</v>
      </c>
      <c r="AD14" s="360">
        <f>'[3]For-data-entry'!DC10</f>
        <v>2283131</v>
      </c>
    </row>
    <row r="15" spans="1:30">
      <c r="A15" s="636" t="s">
        <v>355</v>
      </c>
      <c r="B15" s="637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</row>
    <row r="16" spans="1:30">
      <c r="A16" s="259">
        <v>1</v>
      </c>
      <c r="B16" s="260" t="str">
        <f>'[3]For-data-entry'!B13</f>
        <v>Allahabad Bank</v>
      </c>
      <c r="C16" s="264">
        <f>'[3]For-data-entry'!CB13</f>
        <v>16</v>
      </c>
      <c r="D16" s="264">
        <f>'[3]For-data-entry'!CC13</f>
        <v>26</v>
      </c>
      <c r="E16" s="264">
        <f>'[3]For-data-entry'!CD13</f>
        <v>263</v>
      </c>
      <c r="F16" s="264">
        <f>'[3]For-data-entry'!CE13</f>
        <v>647</v>
      </c>
      <c r="G16" s="264">
        <f>'[3]For-data-entry'!CF13</f>
        <v>12</v>
      </c>
      <c r="H16" s="264">
        <f>'[3]For-data-entry'!CG13</f>
        <v>28</v>
      </c>
      <c r="I16" s="264">
        <f>'[3]For-data-entry'!CH13</f>
        <v>544</v>
      </c>
      <c r="J16" s="264">
        <f>'[3]For-data-entry'!CI13</f>
        <v>899</v>
      </c>
      <c r="K16" s="264">
        <f>'[3]For-data-entry'!CJ13</f>
        <v>0</v>
      </c>
      <c r="L16" s="264">
        <f>'[3]For-data-entry'!CK13</f>
        <v>0</v>
      </c>
      <c r="M16" s="264">
        <f>'[3]For-data-entry'!CL13</f>
        <v>0</v>
      </c>
      <c r="N16" s="264">
        <f>'[3]For-data-entry'!CM13</f>
        <v>0</v>
      </c>
      <c r="O16" s="264">
        <f>'[3]For-data-entry'!CN13</f>
        <v>0</v>
      </c>
      <c r="P16" s="264">
        <f>'[3]For-data-entry'!CO13</f>
        <v>0</v>
      </c>
      <c r="Q16" s="264">
        <f>'[3]For-data-entry'!CP13</f>
        <v>0</v>
      </c>
      <c r="R16" s="264">
        <f>'[3]For-data-entry'!CQ13</f>
        <v>0</v>
      </c>
      <c r="S16" s="264">
        <f>'[3]For-data-entry'!CR13</f>
        <v>0</v>
      </c>
      <c r="T16" s="264">
        <f>'[3]For-data-entry'!CS13</f>
        <v>0</v>
      </c>
      <c r="U16" s="264">
        <f>'[3]For-data-entry'!CT13</f>
        <v>0</v>
      </c>
      <c r="V16" s="264">
        <f>'[3]For-data-entry'!CU13</f>
        <v>0</v>
      </c>
      <c r="W16" s="264">
        <f>'[3]For-data-entry'!CV13</f>
        <v>0</v>
      </c>
      <c r="X16" s="264">
        <f>'[3]For-data-entry'!CW13</f>
        <v>0</v>
      </c>
      <c r="Y16" s="264">
        <f>'[3]For-data-entry'!CX13</f>
        <v>0</v>
      </c>
      <c r="Z16" s="264">
        <f>'[3]For-data-entry'!CY13</f>
        <v>0</v>
      </c>
      <c r="AA16" s="264">
        <f>'[3]For-data-entry'!CZ13</f>
        <v>28</v>
      </c>
      <c r="AB16" s="264">
        <f>'[3]For-data-entry'!DA13</f>
        <v>54</v>
      </c>
      <c r="AC16" s="264">
        <f>'[3]For-data-entry'!DB13</f>
        <v>807</v>
      </c>
      <c r="AD16" s="264">
        <f>'[3]For-data-entry'!DC13</f>
        <v>1546</v>
      </c>
    </row>
    <row r="17" spans="1:30">
      <c r="A17" s="259">
        <v>2</v>
      </c>
      <c r="B17" s="260" t="str">
        <f>'[3]For-data-entry'!B14</f>
        <v>Andhrabank</v>
      </c>
      <c r="C17" s="264">
        <f>'[3]For-data-entry'!CB14</f>
        <v>140</v>
      </c>
      <c r="D17" s="264">
        <f>'[3]For-data-entry'!CC14</f>
        <v>600.02</v>
      </c>
      <c r="E17" s="264">
        <f>'[3]For-data-entry'!CD14</f>
        <v>831</v>
      </c>
      <c r="F17" s="264">
        <f>'[3]For-data-entry'!CE14</f>
        <v>6040.62</v>
      </c>
      <c r="G17" s="264">
        <f>'[3]For-data-entry'!CF14</f>
        <v>460</v>
      </c>
      <c r="H17" s="264">
        <f>'[3]For-data-entry'!CG14</f>
        <v>1216.5</v>
      </c>
      <c r="I17" s="264">
        <f>'[3]For-data-entry'!CH14</f>
        <v>2712</v>
      </c>
      <c r="J17" s="264">
        <f>'[3]For-data-entry'!CI14</f>
        <v>7560.88</v>
      </c>
      <c r="K17" s="264">
        <f>'[3]For-data-entry'!CJ14</f>
        <v>12</v>
      </c>
      <c r="L17" s="264">
        <f>'[3]For-data-entry'!CK14</f>
        <v>22</v>
      </c>
      <c r="M17" s="264">
        <f>'[3]For-data-entry'!CL14</f>
        <v>90</v>
      </c>
      <c r="N17" s="264">
        <f>'[3]For-data-entry'!CM14</f>
        <v>450.69</v>
      </c>
      <c r="O17" s="264">
        <f>'[3]For-data-entry'!CN14</f>
        <v>2</v>
      </c>
      <c r="P17" s="264">
        <f>'[3]For-data-entry'!CO14</f>
        <v>2.2200000000000002</v>
      </c>
      <c r="Q17" s="264">
        <f>'[3]For-data-entry'!CP14</f>
        <v>7</v>
      </c>
      <c r="R17" s="264">
        <f>'[3]For-data-entry'!CQ14</f>
        <v>11.21</v>
      </c>
      <c r="S17" s="264">
        <f>'[3]For-data-entry'!CR14</f>
        <v>0</v>
      </c>
      <c r="T17" s="264">
        <f>'[3]For-data-entry'!CS14</f>
        <v>0</v>
      </c>
      <c r="U17" s="264">
        <f>'[3]For-data-entry'!CT14</f>
        <v>2</v>
      </c>
      <c r="V17" s="264">
        <f>'[3]For-data-entry'!CU14</f>
        <v>121.02</v>
      </c>
      <c r="W17" s="264">
        <f>'[3]For-data-entry'!CV14</f>
        <v>7</v>
      </c>
      <c r="X17" s="264">
        <f>'[3]For-data-entry'!CW14</f>
        <v>38.47</v>
      </c>
      <c r="Y17" s="264">
        <f>'[3]For-data-entry'!CX14</f>
        <v>42</v>
      </c>
      <c r="Z17" s="264">
        <f>'[3]For-data-entry'!CY14</f>
        <v>383.53</v>
      </c>
      <c r="AA17" s="264">
        <f>'[3]For-data-entry'!CZ14</f>
        <v>621</v>
      </c>
      <c r="AB17" s="264">
        <f>'[3]For-data-entry'!DA14</f>
        <v>1879.21</v>
      </c>
      <c r="AC17" s="264">
        <f>'[3]For-data-entry'!DB14</f>
        <v>3684</v>
      </c>
      <c r="AD17" s="264">
        <f>'[3]For-data-entry'!DC14</f>
        <v>14567.95</v>
      </c>
    </row>
    <row r="18" spans="1:30">
      <c r="A18" s="259">
        <v>3</v>
      </c>
      <c r="B18" s="260" t="str">
        <f>'[3]For-data-entry'!B15</f>
        <v>Bank of Baroda</v>
      </c>
      <c r="C18" s="264">
        <f>'[3]For-data-entry'!CB15</f>
        <v>57</v>
      </c>
      <c r="D18" s="264">
        <f>'[3]For-data-entry'!CC15</f>
        <v>92</v>
      </c>
      <c r="E18" s="264">
        <f>'[3]For-data-entry'!CD15</f>
        <v>1491</v>
      </c>
      <c r="F18" s="264">
        <f>'[3]For-data-entry'!CE15</f>
        <v>7306</v>
      </c>
      <c r="G18" s="264">
        <f>'[3]For-data-entry'!CF15</f>
        <v>144</v>
      </c>
      <c r="H18" s="264">
        <f>'[3]For-data-entry'!CG15</f>
        <v>235</v>
      </c>
      <c r="I18" s="264">
        <f>'[3]For-data-entry'!CH15</f>
        <v>4500</v>
      </c>
      <c r="J18" s="264">
        <f>'[3]For-data-entry'!CI15</f>
        <v>22809</v>
      </c>
      <c r="K18" s="264">
        <f>'[3]For-data-entry'!CJ15</f>
        <v>0</v>
      </c>
      <c r="L18" s="264">
        <f>'[3]For-data-entry'!CK15</f>
        <v>0</v>
      </c>
      <c r="M18" s="264">
        <f>'[3]For-data-entry'!CL15</f>
        <v>57</v>
      </c>
      <c r="N18" s="264">
        <f>'[3]For-data-entry'!CM15</f>
        <v>406</v>
      </c>
      <c r="O18" s="264">
        <f>'[3]For-data-entry'!CN15</f>
        <v>0</v>
      </c>
      <c r="P18" s="264">
        <f>'[3]For-data-entry'!CO15</f>
        <v>0</v>
      </c>
      <c r="Q18" s="264">
        <f>'[3]For-data-entry'!CP15</f>
        <v>23</v>
      </c>
      <c r="R18" s="264">
        <f>'[3]For-data-entry'!CQ15</f>
        <v>161</v>
      </c>
      <c r="S18" s="264">
        <f>'[3]For-data-entry'!CR15</f>
        <v>0</v>
      </c>
      <c r="T18" s="264">
        <f>'[3]For-data-entry'!CS15</f>
        <v>0</v>
      </c>
      <c r="U18" s="264">
        <f>'[3]For-data-entry'!CT15</f>
        <v>0</v>
      </c>
      <c r="V18" s="264">
        <f>'[3]For-data-entry'!CU15</f>
        <v>0</v>
      </c>
      <c r="W18" s="264">
        <f>'[3]For-data-entry'!CV15</f>
        <v>0</v>
      </c>
      <c r="X18" s="264">
        <f>'[3]For-data-entry'!CW15</f>
        <v>0</v>
      </c>
      <c r="Y18" s="264">
        <f>'[3]For-data-entry'!CX15</f>
        <v>73</v>
      </c>
      <c r="Z18" s="264">
        <f>'[3]For-data-entry'!CY15</f>
        <v>868</v>
      </c>
      <c r="AA18" s="264">
        <f>'[3]For-data-entry'!CZ15</f>
        <v>201</v>
      </c>
      <c r="AB18" s="264">
        <f>'[3]For-data-entry'!DA15</f>
        <v>327</v>
      </c>
      <c r="AC18" s="264">
        <f>'[3]For-data-entry'!DB15</f>
        <v>6144</v>
      </c>
      <c r="AD18" s="264">
        <f>'[3]For-data-entry'!DC15</f>
        <v>31550</v>
      </c>
    </row>
    <row r="19" spans="1:30">
      <c r="A19" s="259">
        <v>4</v>
      </c>
      <c r="B19" s="260" t="str">
        <f>'[3]For-data-entry'!B16</f>
        <v>Bank of India</v>
      </c>
      <c r="C19" s="264">
        <f>'[3]For-data-entry'!CB16</f>
        <v>128</v>
      </c>
      <c r="D19" s="264">
        <f>'[3]For-data-entry'!CC16</f>
        <v>800</v>
      </c>
      <c r="E19" s="264">
        <f>'[3]For-data-entry'!CD16</f>
        <v>868</v>
      </c>
      <c r="F19" s="264">
        <f>'[3]For-data-entry'!CE16</f>
        <v>5611</v>
      </c>
      <c r="G19" s="264">
        <f>'[3]For-data-entry'!CF16</f>
        <v>1632</v>
      </c>
      <c r="H19" s="264">
        <f>'[3]For-data-entry'!CG16</f>
        <v>4130</v>
      </c>
      <c r="I19" s="264">
        <f>'[3]For-data-entry'!CH16</f>
        <v>5024</v>
      </c>
      <c r="J19" s="264">
        <f>'[3]For-data-entry'!CI16</f>
        <v>20284</v>
      </c>
      <c r="K19" s="264">
        <f>'[3]For-data-entry'!CJ16</f>
        <v>1</v>
      </c>
      <c r="L19" s="264">
        <f>'[3]For-data-entry'!CK16</f>
        <v>3</v>
      </c>
      <c r="M19" s="264">
        <f>'[3]For-data-entry'!CL16</f>
        <v>23</v>
      </c>
      <c r="N19" s="264">
        <f>'[3]For-data-entry'!CM16</f>
        <v>201</v>
      </c>
      <c r="O19" s="264">
        <f>'[3]For-data-entry'!CN16</f>
        <v>0</v>
      </c>
      <c r="P19" s="264">
        <f>'[3]For-data-entry'!CO16</f>
        <v>0</v>
      </c>
      <c r="Q19" s="264">
        <f>'[3]For-data-entry'!CP16</f>
        <v>0</v>
      </c>
      <c r="R19" s="264">
        <f>'[3]For-data-entry'!CQ16</f>
        <v>0</v>
      </c>
      <c r="S19" s="264">
        <f>'[3]For-data-entry'!CR16</f>
        <v>0</v>
      </c>
      <c r="T19" s="264">
        <f>'[3]For-data-entry'!CS16</f>
        <v>0</v>
      </c>
      <c r="U19" s="264">
        <f>'[3]For-data-entry'!CT16</f>
        <v>2</v>
      </c>
      <c r="V19" s="264">
        <f>'[3]For-data-entry'!CU16</f>
        <v>9109</v>
      </c>
      <c r="W19" s="264">
        <f>'[3]For-data-entry'!CV16</f>
        <v>27</v>
      </c>
      <c r="X19" s="264">
        <f>'[3]For-data-entry'!CW16</f>
        <v>603</v>
      </c>
      <c r="Y19" s="264">
        <f>'[3]For-data-entry'!CX16</f>
        <v>54</v>
      </c>
      <c r="Z19" s="264">
        <f>'[3]For-data-entry'!CY16</f>
        <v>1113</v>
      </c>
      <c r="AA19" s="264">
        <f>'[3]For-data-entry'!CZ16</f>
        <v>1788</v>
      </c>
      <c r="AB19" s="264">
        <f>'[3]For-data-entry'!DA16</f>
        <v>5536</v>
      </c>
      <c r="AC19" s="264">
        <f>'[3]For-data-entry'!DB16</f>
        <v>5971</v>
      </c>
      <c r="AD19" s="264">
        <f>'[3]For-data-entry'!DC16</f>
        <v>36318</v>
      </c>
    </row>
    <row r="20" spans="1:30">
      <c r="A20" s="259">
        <v>5</v>
      </c>
      <c r="B20" s="260" t="str">
        <f>'[3]For-data-entry'!B17</f>
        <v>Bank of Maharastra</v>
      </c>
      <c r="C20" s="264">
        <f>'[3]For-data-entry'!CB17</f>
        <v>15</v>
      </c>
      <c r="D20" s="264">
        <f>'[3]For-data-entry'!CC17</f>
        <v>180</v>
      </c>
      <c r="E20" s="264">
        <f>'[3]For-data-entry'!CD17</f>
        <v>356</v>
      </c>
      <c r="F20" s="264">
        <f>'[3]For-data-entry'!CE17</f>
        <v>3203</v>
      </c>
      <c r="G20" s="264">
        <f>'[3]For-data-entry'!CF17</f>
        <v>91</v>
      </c>
      <c r="H20" s="264">
        <f>'[3]For-data-entry'!CG17</f>
        <v>484</v>
      </c>
      <c r="I20" s="264">
        <f>'[3]For-data-entry'!CH17</f>
        <v>2436</v>
      </c>
      <c r="J20" s="264">
        <f>'[3]For-data-entry'!CI17</f>
        <v>9620</v>
      </c>
      <c r="K20" s="264">
        <f>'[3]For-data-entry'!CJ17</f>
        <v>0</v>
      </c>
      <c r="L20" s="264">
        <f>'[3]For-data-entry'!CK17</f>
        <v>0</v>
      </c>
      <c r="M20" s="264">
        <f>'[3]For-data-entry'!CL17</f>
        <v>30</v>
      </c>
      <c r="N20" s="264">
        <f>'[3]For-data-entry'!CM17</f>
        <v>129</v>
      </c>
      <c r="O20" s="264">
        <f>'[3]For-data-entry'!CN17</f>
        <v>0</v>
      </c>
      <c r="P20" s="264">
        <f>'[3]For-data-entry'!CO17</f>
        <v>0</v>
      </c>
      <c r="Q20" s="264">
        <f>'[3]For-data-entry'!CP17</f>
        <v>8</v>
      </c>
      <c r="R20" s="264">
        <f>'[3]For-data-entry'!CQ17</f>
        <v>26</v>
      </c>
      <c r="S20" s="264">
        <f>'[3]For-data-entry'!CR17</f>
        <v>0</v>
      </c>
      <c r="T20" s="264">
        <f>'[3]For-data-entry'!CS17</f>
        <v>0</v>
      </c>
      <c r="U20" s="264">
        <f>'[3]For-data-entry'!CT17</f>
        <v>3</v>
      </c>
      <c r="V20" s="264">
        <f>'[3]For-data-entry'!CU17</f>
        <v>55</v>
      </c>
      <c r="W20" s="264">
        <f>'[3]For-data-entry'!CV17</f>
        <v>5</v>
      </c>
      <c r="X20" s="264">
        <f>'[3]For-data-entry'!CW17</f>
        <v>351</v>
      </c>
      <c r="Y20" s="264">
        <f>'[3]For-data-entry'!CX17</f>
        <v>249</v>
      </c>
      <c r="Z20" s="264">
        <f>'[3]For-data-entry'!CY17</f>
        <v>7062</v>
      </c>
      <c r="AA20" s="264">
        <f>'[3]For-data-entry'!CZ17</f>
        <v>111</v>
      </c>
      <c r="AB20" s="264">
        <f>'[3]For-data-entry'!DA17</f>
        <v>1015</v>
      </c>
      <c r="AC20" s="264">
        <f>'[3]For-data-entry'!DB17</f>
        <v>3082</v>
      </c>
      <c r="AD20" s="264">
        <f>'[3]For-data-entry'!DC17</f>
        <v>20095</v>
      </c>
    </row>
    <row r="21" spans="1:30">
      <c r="A21" s="259">
        <v>6</v>
      </c>
      <c r="B21" s="260" t="str">
        <f>'[3]For-data-entry'!B18</f>
        <v>Central Bank of India</v>
      </c>
      <c r="C21" s="264">
        <f>'[3]For-data-entry'!CB18</f>
        <v>49</v>
      </c>
      <c r="D21" s="264">
        <f>'[3]For-data-entry'!CC18</f>
        <v>58</v>
      </c>
      <c r="E21" s="264">
        <f>'[3]For-data-entry'!CD18</f>
        <v>383</v>
      </c>
      <c r="F21" s="264">
        <f>'[3]For-data-entry'!CE18</f>
        <v>1827</v>
      </c>
      <c r="G21" s="264">
        <f>'[3]For-data-entry'!CF18</f>
        <v>111</v>
      </c>
      <c r="H21" s="264">
        <f>'[3]For-data-entry'!CG18</f>
        <v>258</v>
      </c>
      <c r="I21" s="264">
        <f>'[3]For-data-entry'!CH18</f>
        <v>2306</v>
      </c>
      <c r="J21" s="264">
        <f>'[3]For-data-entry'!CI18</f>
        <v>6899</v>
      </c>
      <c r="K21" s="264">
        <f>'[3]For-data-entry'!CJ18</f>
        <v>0</v>
      </c>
      <c r="L21" s="264">
        <f>'[3]For-data-entry'!CK18</f>
        <v>0</v>
      </c>
      <c r="M21" s="264">
        <f>'[3]For-data-entry'!CL18</f>
        <v>25</v>
      </c>
      <c r="N21" s="264">
        <f>'[3]For-data-entry'!CM18</f>
        <v>98</v>
      </c>
      <c r="O21" s="264">
        <f>'[3]For-data-entry'!CN18</f>
        <v>0</v>
      </c>
      <c r="P21" s="264">
        <f>'[3]For-data-entry'!CO18</f>
        <v>0</v>
      </c>
      <c r="Q21" s="264">
        <f>'[3]For-data-entry'!CP18</f>
        <v>22</v>
      </c>
      <c r="R21" s="264">
        <f>'[3]For-data-entry'!CQ18</f>
        <v>245</v>
      </c>
      <c r="S21" s="264">
        <f>'[3]For-data-entry'!CR18</f>
        <v>0</v>
      </c>
      <c r="T21" s="264">
        <f>'[3]For-data-entry'!CS18</f>
        <v>0</v>
      </c>
      <c r="U21" s="264">
        <f>'[3]For-data-entry'!CT18</f>
        <v>0</v>
      </c>
      <c r="V21" s="264">
        <f>'[3]For-data-entry'!CU18</f>
        <v>0</v>
      </c>
      <c r="W21" s="264">
        <f>'[3]For-data-entry'!CV18</f>
        <v>0</v>
      </c>
      <c r="X21" s="264">
        <f>'[3]For-data-entry'!CW18</f>
        <v>0</v>
      </c>
      <c r="Y21" s="264">
        <f>'[3]For-data-entry'!CX18</f>
        <v>61</v>
      </c>
      <c r="Z21" s="264">
        <f>'[3]For-data-entry'!CY18</f>
        <v>288</v>
      </c>
      <c r="AA21" s="264">
        <f>'[3]For-data-entry'!CZ18</f>
        <v>160</v>
      </c>
      <c r="AB21" s="264">
        <f>'[3]For-data-entry'!DA18</f>
        <v>316</v>
      </c>
      <c r="AC21" s="264">
        <f>'[3]For-data-entry'!DB18</f>
        <v>2797</v>
      </c>
      <c r="AD21" s="264">
        <f>'[3]For-data-entry'!DC18</f>
        <v>9357</v>
      </c>
    </row>
    <row r="22" spans="1:30">
      <c r="A22" s="259">
        <v>7</v>
      </c>
      <c r="B22" s="260" t="str">
        <f>'[3]For-data-entry'!B19</f>
        <v>Dena Bank</v>
      </c>
      <c r="C22" s="264">
        <f>'[3]For-data-entry'!CB19</f>
        <v>45</v>
      </c>
      <c r="D22" s="264">
        <f>'[3]For-data-entry'!CC19</f>
        <v>101</v>
      </c>
      <c r="E22" s="264">
        <f>'[3]For-data-entry'!CD19</f>
        <v>114</v>
      </c>
      <c r="F22" s="264">
        <f>'[3]For-data-entry'!CE19</f>
        <v>330</v>
      </c>
      <c r="G22" s="264">
        <f>'[3]For-data-entry'!CF19</f>
        <v>97</v>
      </c>
      <c r="H22" s="264">
        <f>'[3]For-data-entry'!CG19</f>
        <v>128</v>
      </c>
      <c r="I22" s="264">
        <f>'[3]For-data-entry'!CH19</f>
        <v>202</v>
      </c>
      <c r="J22" s="264">
        <f>'[3]For-data-entry'!CI19</f>
        <v>421</v>
      </c>
      <c r="K22" s="264">
        <f>'[3]For-data-entry'!CJ19</f>
        <v>0</v>
      </c>
      <c r="L22" s="264">
        <f>'[3]For-data-entry'!CK19</f>
        <v>0</v>
      </c>
      <c r="M22" s="264">
        <f>'[3]For-data-entry'!CL19</f>
        <v>0</v>
      </c>
      <c r="N22" s="264">
        <f>'[3]For-data-entry'!CM19</f>
        <v>0</v>
      </c>
      <c r="O22" s="264">
        <f>'[3]For-data-entry'!CN19</f>
        <v>0</v>
      </c>
      <c r="P22" s="264">
        <f>'[3]For-data-entry'!CO19</f>
        <v>0</v>
      </c>
      <c r="Q22" s="264">
        <f>'[3]For-data-entry'!CP19</f>
        <v>0</v>
      </c>
      <c r="R22" s="264">
        <f>'[3]For-data-entry'!CQ19</f>
        <v>0</v>
      </c>
      <c r="S22" s="264">
        <f>'[3]For-data-entry'!CR19</f>
        <v>0</v>
      </c>
      <c r="T22" s="264">
        <f>'[3]For-data-entry'!CS19</f>
        <v>0</v>
      </c>
      <c r="U22" s="264">
        <f>'[3]For-data-entry'!CT19</f>
        <v>0</v>
      </c>
      <c r="V22" s="264">
        <f>'[3]For-data-entry'!CU19</f>
        <v>0</v>
      </c>
      <c r="W22" s="264">
        <f>'[3]For-data-entry'!CV19</f>
        <v>0</v>
      </c>
      <c r="X22" s="264">
        <f>'[3]For-data-entry'!CW19</f>
        <v>0</v>
      </c>
      <c r="Y22" s="264">
        <f>'[3]For-data-entry'!CX19</f>
        <v>0</v>
      </c>
      <c r="Z22" s="264">
        <f>'[3]For-data-entry'!CY19</f>
        <v>0</v>
      </c>
      <c r="AA22" s="264">
        <f>'[3]For-data-entry'!CZ19</f>
        <v>142</v>
      </c>
      <c r="AB22" s="264">
        <f>'[3]For-data-entry'!DA19</f>
        <v>229</v>
      </c>
      <c r="AC22" s="264">
        <f>'[3]For-data-entry'!DB19</f>
        <v>316</v>
      </c>
      <c r="AD22" s="264">
        <f>'[3]For-data-entry'!DC19</f>
        <v>751</v>
      </c>
    </row>
    <row r="23" spans="1:30">
      <c r="A23" s="259">
        <v>8</v>
      </c>
      <c r="B23" s="260" t="str">
        <f>'[3]For-data-entry'!B20</f>
        <v xml:space="preserve">Indian Bank </v>
      </c>
      <c r="C23" s="264">
        <f>'[3]For-data-entry'!CB20</f>
        <v>37</v>
      </c>
      <c r="D23" s="264">
        <f>'[3]For-data-entry'!CC20</f>
        <v>32</v>
      </c>
      <c r="E23" s="264">
        <f>'[3]For-data-entry'!CD20</f>
        <v>542</v>
      </c>
      <c r="F23" s="264">
        <f>'[3]For-data-entry'!CE20</f>
        <v>742</v>
      </c>
      <c r="G23" s="264">
        <f>'[3]For-data-entry'!CF20</f>
        <v>72</v>
      </c>
      <c r="H23" s="264">
        <f>'[3]For-data-entry'!CG20</f>
        <v>156</v>
      </c>
      <c r="I23" s="264">
        <f>'[3]For-data-entry'!CH20</f>
        <v>774</v>
      </c>
      <c r="J23" s="264">
        <f>'[3]For-data-entry'!CI20</f>
        <v>1864</v>
      </c>
      <c r="K23" s="264">
        <f>'[3]For-data-entry'!CJ20</f>
        <v>0</v>
      </c>
      <c r="L23" s="264">
        <f>'[3]For-data-entry'!CK20</f>
        <v>0</v>
      </c>
      <c r="M23" s="264">
        <f>'[3]For-data-entry'!CL20</f>
        <v>0</v>
      </c>
      <c r="N23" s="264">
        <f>'[3]For-data-entry'!CM20</f>
        <v>0</v>
      </c>
      <c r="O23" s="264">
        <f>'[3]For-data-entry'!CN20</f>
        <v>0</v>
      </c>
      <c r="P23" s="264">
        <f>'[3]For-data-entry'!CO20</f>
        <v>0</v>
      </c>
      <c r="Q23" s="264">
        <f>'[3]For-data-entry'!CP20</f>
        <v>0</v>
      </c>
      <c r="R23" s="264">
        <f>'[3]For-data-entry'!CQ20</f>
        <v>0</v>
      </c>
      <c r="S23" s="264">
        <f>'[3]For-data-entry'!CR20</f>
        <v>0</v>
      </c>
      <c r="T23" s="264">
        <f>'[3]For-data-entry'!CS20</f>
        <v>0</v>
      </c>
      <c r="U23" s="264">
        <f>'[3]For-data-entry'!CT20</f>
        <v>0</v>
      </c>
      <c r="V23" s="264">
        <f>'[3]For-data-entry'!CU20</f>
        <v>0</v>
      </c>
      <c r="W23" s="264">
        <f>'[3]For-data-entry'!CV20</f>
        <v>0</v>
      </c>
      <c r="X23" s="264">
        <f>'[3]For-data-entry'!CW20</f>
        <v>0</v>
      </c>
      <c r="Y23" s="264">
        <f>'[3]For-data-entry'!CX20</f>
        <v>0</v>
      </c>
      <c r="Z23" s="264">
        <f>'[3]For-data-entry'!CY20</f>
        <v>0</v>
      </c>
      <c r="AA23" s="264">
        <f>'[3]For-data-entry'!CZ20</f>
        <v>109</v>
      </c>
      <c r="AB23" s="264">
        <f>'[3]For-data-entry'!DA20</f>
        <v>188</v>
      </c>
      <c r="AC23" s="264">
        <f>'[3]For-data-entry'!DB20</f>
        <v>1316</v>
      </c>
      <c r="AD23" s="264">
        <f>'[3]For-data-entry'!DC20</f>
        <v>2606</v>
      </c>
    </row>
    <row r="24" spans="1:30">
      <c r="A24" s="259">
        <v>9</v>
      </c>
      <c r="B24" s="260" t="str">
        <f>'[3]For-data-entry'!B21</f>
        <v>Indian Overseas Bank</v>
      </c>
      <c r="C24" s="264">
        <f>'[3]For-data-entry'!CB21</f>
        <v>10</v>
      </c>
      <c r="D24" s="264">
        <f>'[3]For-data-entry'!CC21</f>
        <v>57</v>
      </c>
      <c r="E24" s="264">
        <f>'[3]For-data-entry'!CD21</f>
        <v>7660</v>
      </c>
      <c r="F24" s="264">
        <f>'[3]For-data-entry'!CE21</f>
        <v>10513</v>
      </c>
      <c r="G24" s="264">
        <f>'[3]For-data-entry'!CF21</f>
        <v>28</v>
      </c>
      <c r="H24" s="264">
        <f>'[3]For-data-entry'!CG21</f>
        <v>56</v>
      </c>
      <c r="I24" s="264">
        <f>'[3]For-data-entry'!CH21</f>
        <v>20516</v>
      </c>
      <c r="J24" s="264">
        <f>'[3]For-data-entry'!CI21</f>
        <v>31699</v>
      </c>
      <c r="K24" s="264">
        <f>'[3]For-data-entry'!CJ21</f>
        <v>0</v>
      </c>
      <c r="L24" s="264">
        <f>'[3]For-data-entry'!CK21</f>
        <v>0</v>
      </c>
      <c r="M24" s="264">
        <f>'[3]For-data-entry'!CL21</f>
        <v>0</v>
      </c>
      <c r="N24" s="264">
        <f>'[3]For-data-entry'!CM21</f>
        <v>0</v>
      </c>
      <c r="O24" s="264">
        <f>'[3]For-data-entry'!CN21</f>
        <v>0</v>
      </c>
      <c r="P24" s="264">
        <f>'[3]For-data-entry'!CO21</f>
        <v>0</v>
      </c>
      <c r="Q24" s="264">
        <f>'[3]For-data-entry'!CP21</f>
        <v>0</v>
      </c>
      <c r="R24" s="264">
        <f>'[3]For-data-entry'!CQ21</f>
        <v>0</v>
      </c>
      <c r="S24" s="264">
        <f>'[3]For-data-entry'!CR21</f>
        <v>0</v>
      </c>
      <c r="T24" s="264">
        <f>'[3]For-data-entry'!CS21</f>
        <v>0</v>
      </c>
      <c r="U24" s="264">
        <f>'[3]For-data-entry'!CT21</f>
        <v>0</v>
      </c>
      <c r="V24" s="264">
        <f>'[3]For-data-entry'!CU21</f>
        <v>0</v>
      </c>
      <c r="W24" s="264">
        <f>'[3]For-data-entry'!CV21</f>
        <v>0</v>
      </c>
      <c r="X24" s="264">
        <f>'[3]For-data-entry'!CW21</f>
        <v>0</v>
      </c>
      <c r="Y24" s="264">
        <f>'[3]For-data-entry'!CX21</f>
        <v>0</v>
      </c>
      <c r="Z24" s="264">
        <f>'[3]For-data-entry'!CY21</f>
        <v>0</v>
      </c>
      <c r="AA24" s="264">
        <f>'[3]For-data-entry'!CZ21</f>
        <v>38</v>
      </c>
      <c r="AB24" s="264">
        <f>'[3]For-data-entry'!DA21</f>
        <v>113</v>
      </c>
      <c r="AC24" s="264">
        <f>'[3]For-data-entry'!DB21</f>
        <v>28176</v>
      </c>
      <c r="AD24" s="264">
        <f>'[3]For-data-entry'!DC21</f>
        <v>42212</v>
      </c>
    </row>
    <row r="25" spans="1:30">
      <c r="A25" s="259">
        <v>10</v>
      </c>
      <c r="B25" s="260" t="str">
        <f>'[3]For-data-entry'!B22</f>
        <v>Oriental Bank of Commerce</v>
      </c>
      <c r="C25" s="264">
        <f>'[3]For-data-entry'!CB22</f>
        <v>41</v>
      </c>
      <c r="D25" s="264">
        <f>'[3]For-data-entry'!CC22</f>
        <v>344</v>
      </c>
      <c r="E25" s="264">
        <f>'[3]For-data-entry'!CD22</f>
        <v>552</v>
      </c>
      <c r="F25" s="264">
        <f>'[3]For-data-entry'!CE22</f>
        <v>3812</v>
      </c>
      <c r="G25" s="264">
        <f>'[3]For-data-entry'!CF22</f>
        <v>61</v>
      </c>
      <c r="H25" s="264">
        <f>'[3]For-data-entry'!CG22</f>
        <v>489.96</v>
      </c>
      <c r="I25" s="264">
        <f>'[3]For-data-entry'!CH22</f>
        <v>1341</v>
      </c>
      <c r="J25" s="264">
        <f>'[3]For-data-entry'!CI22</f>
        <v>6105.52</v>
      </c>
      <c r="K25" s="264">
        <f>'[3]For-data-entry'!CJ22</f>
        <v>3</v>
      </c>
      <c r="L25" s="264">
        <f>'[3]For-data-entry'!CK22</f>
        <v>18.87</v>
      </c>
      <c r="M25" s="264">
        <f>'[3]For-data-entry'!CL22</f>
        <v>19</v>
      </c>
      <c r="N25" s="264">
        <f>'[3]For-data-entry'!CM22</f>
        <v>100.13</v>
      </c>
      <c r="O25" s="264">
        <f>'[3]For-data-entry'!CN22</f>
        <v>0</v>
      </c>
      <c r="P25" s="264">
        <f>'[3]For-data-entry'!CO22</f>
        <v>0</v>
      </c>
      <c r="Q25" s="264">
        <f>'[3]For-data-entry'!CP22</f>
        <v>1</v>
      </c>
      <c r="R25" s="264">
        <f>'[3]For-data-entry'!CQ22</f>
        <v>12.38</v>
      </c>
      <c r="S25" s="264">
        <f>'[3]For-data-entry'!CR22</f>
        <v>0</v>
      </c>
      <c r="T25" s="264">
        <f>'[3]For-data-entry'!CS22</f>
        <v>0</v>
      </c>
      <c r="U25" s="264">
        <f>'[3]For-data-entry'!CT22</f>
        <v>0</v>
      </c>
      <c r="V25" s="264">
        <f>'[3]For-data-entry'!CU22</f>
        <v>0</v>
      </c>
      <c r="W25" s="264">
        <f>'[3]For-data-entry'!CV22</f>
        <v>1</v>
      </c>
      <c r="X25" s="264">
        <f>'[3]For-data-entry'!CW22</f>
        <v>22</v>
      </c>
      <c r="Y25" s="264">
        <f>'[3]For-data-entry'!CX22</f>
        <v>14</v>
      </c>
      <c r="Z25" s="264">
        <f>'[3]For-data-entry'!CY22</f>
        <v>90.97</v>
      </c>
      <c r="AA25" s="264">
        <f>'[3]For-data-entry'!CZ22</f>
        <v>106</v>
      </c>
      <c r="AB25" s="264">
        <f>'[3]For-data-entry'!DA22</f>
        <v>874.83</v>
      </c>
      <c r="AC25" s="264">
        <f>'[3]For-data-entry'!DB22</f>
        <v>1927</v>
      </c>
      <c r="AD25" s="264">
        <f>'[3]For-data-entry'!DC22</f>
        <v>10120.999999999998</v>
      </c>
    </row>
    <row r="26" spans="1:30">
      <c r="A26" s="259">
        <v>11</v>
      </c>
      <c r="B26" s="260" t="str">
        <f>'[3]For-data-entry'!B23</f>
        <v>Punjab National Bank</v>
      </c>
      <c r="C26" s="264">
        <f>'[3]For-data-entry'!CB23</f>
        <v>96</v>
      </c>
      <c r="D26" s="264">
        <f>'[3]For-data-entry'!CC23</f>
        <v>516</v>
      </c>
      <c r="E26" s="264">
        <f>'[3]For-data-entry'!CD23</f>
        <v>583</v>
      </c>
      <c r="F26" s="264">
        <f>'[3]For-data-entry'!CE23</f>
        <v>2760.98</v>
      </c>
      <c r="G26" s="264">
        <f>'[3]For-data-entry'!CF23</f>
        <v>843</v>
      </c>
      <c r="H26" s="264">
        <f>'[3]For-data-entry'!CG23</f>
        <v>1749.34</v>
      </c>
      <c r="I26" s="264">
        <f>'[3]For-data-entry'!CH23</f>
        <v>2750</v>
      </c>
      <c r="J26" s="264">
        <f>'[3]For-data-entry'!CI23</f>
        <v>8379.83</v>
      </c>
      <c r="K26" s="264">
        <f>'[3]For-data-entry'!CJ23</f>
        <v>22</v>
      </c>
      <c r="L26" s="264">
        <f>'[3]For-data-entry'!CK23</f>
        <v>229</v>
      </c>
      <c r="M26" s="264">
        <f>'[3]For-data-entry'!CL23</f>
        <v>49</v>
      </c>
      <c r="N26" s="264">
        <f>'[3]For-data-entry'!CM23</f>
        <v>328.07</v>
      </c>
      <c r="O26" s="264">
        <f>'[3]For-data-entry'!CN23</f>
        <v>1</v>
      </c>
      <c r="P26" s="264">
        <f>'[3]For-data-entry'!CO23</f>
        <v>0.96</v>
      </c>
      <c r="Q26" s="264">
        <f>'[3]For-data-entry'!CP23</f>
        <v>1</v>
      </c>
      <c r="R26" s="264">
        <f>'[3]For-data-entry'!CQ23</f>
        <v>0.67</v>
      </c>
      <c r="S26" s="264">
        <f>'[3]For-data-entry'!CR23</f>
        <v>0</v>
      </c>
      <c r="T26" s="264">
        <f>'[3]For-data-entry'!CS23</f>
        <v>0</v>
      </c>
      <c r="U26" s="264">
        <f>'[3]For-data-entry'!CT23</f>
        <v>0</v>
      </c>
      <c r="V26" s="264">
        <f>'[3]For-data-entry'!CU23</f>
        <v>0</v>
      </c>
      <c r="W26" s="264">
        <f>'[3]For-data-entry'!CV23</f>
        <v>6</v>
      </c>
      <c r="X26" s="264">
        <f>'[3]For-data-entry'!CW23</f>
        <v>264</v>
      </c>
      <c r="Y26" s="264">
        <f>'[3]For-data-entry'!CX23</f>
        <v>101</v>
      </c>
      <c r="Z26" s="264">
        <f>'[3]For-data-entry'!CY23</f>
        <v>8201.7000000000007</v>
      </c>
      <c r="AA26" s="264">
        <f>'[3]For-data-entry'!CZ23</f>
        <v>968</v>
      </c>
      <c r="AB26" s="264">
        <f>'[3]For-data-entry'!DA23</f>
        <v>2759.3</v>
      </c>
      <c r="AC26" s="264">
        <f>'[3]For-data-entry'!DB23</f>
        <v>3484</v>
      </c>
      <c r="AD26" s="264">
        <f>'[3]For-data-entry'!DC23</f>
        <v>19671.25</v>
      </c>
    </row>
    <row r="27" spans="1:30">
      <c r="A27" s="259">
        <v>12</v>
      </c>
      <c r="B27" s="260" t="str">
        <f>'[3]For-data-entry'!B24</f>
        <v>Punjab and Synd Bank</v>
      </c>
      <c r="C27" s="264">
        <f>'[3]For-data-entry'!CB24</f>
        <v>6</v>
      </c>
      <c r="D27" s="264">
        <f>'[3]For-data-entry'!CC24</f>
        <v>78</v>
      </c>
      <c r="E27" s="264">
        <f>'[3]For-data-entry'!CD24</f>
        <v>12</v>
      </c>
      <c r="F27" s="264">
        <f>'[3]For-data-entry'!CE24</f>
        <v>191</v>
      </c>
      <c r="G27" s="264">
        <f>'[3]For-data-entry'!CF24</f>
        <v>39</v>
      </c>
      <c r="H27" s="264">
        <f>'[3]For-data-entry'!CG24</f>
        <v>259</v>
      </c>
      <c r="I27" s="264">
        <f>'[3]For-data-entry'!CH24</f>
        <v>423</v>
      </c>
      <c r="J27" s="264">
        <f>'[3]For-data-entry'!CI24</f>
        <v>3340</v>
      </c>
      <c r="K27" s="264">
        <f>'[3]For-data-entry'!CJ24</f>
        <v>0</v>
      </c>
      <c r="L27" s="264">
        <f>'[3]For-data-entry'!CK24</f>
        <v>0</v>
      </c>
      <c r="M27" s="264">
        <f>'[3]For-data-entry'!CL24</f>
        <v>0</v>
      </c>
      <c r="N27" s="264">
        <f>'[3]For-data-entry'!CM24</f>
        <v>0</v>
      </c>
      <c r="O27" s="264">
        <f>'[3]For-data-entry'!CN24</f>
        <v>0</v>
      </c>
      <c r="P27" s="264">
        <f>'[3]For-data-entry'!CO24</f>
        <v>0</v>
      </c>
      <c r="Q27" s="264">
        <f>'[3]For-data-entry'!CP24</f>
        <v>0</v>
      </c>
      <c r="R27" s="264">
        <f>'[3]For-data-entry'!CQ24</f>
        <v>0</v>
      </c>
      <c r="S27" s="264">
        <f>'[3]For-data-entry'!CR24</f>
        <v>0</v>
      </c>
      <c r="T27" s="264">
        <f>'[3]For-data-entry'!CS24</f>
        <v>0</v>
      </c>
      <c r="U27" s="264">
        <f>'[3]For-data-entry'!CT24</f>
        <v>0</v>
      </c>
      <c r="V27" s="264">
        <f>'[3]For-data-entry'!CU24</f>
        <v>0</v>
      </c>
      <c r="W27" s="264">
        <f>'[3]For-data-entry'!CV24</f>
        <v>0</v>
      </c>
      <c r="X27" s="264">
        <f>'[3]For-data-entry'!CW24</f>
        <v>0</v>
      </c>
      <c r="Y27" s="264">
        <f>'[3]For-data-entry'!CX24</f>
        <v>0</v>
      </c>
      <c r="Z27" s="264">
        <f>'[3]For-data-entry'!CY24</f>
        <v>0</v>
      </c>
      <c r="AA27" s="264">
        <f>'[3]For-data-entry'!CZ24</f>
        <v>45</v>
      </c>
      <c r="AB27" s="264">
        <f>'[3]For-data-entry'!DA24</f>
        <v>337</v>
      </c>
      <c r="AC27" s="264">
        <f>'[3]For-data-entry'!DB24</f>
        <v>435</v>
      </c>
      <c r="AD27" s="264">
        <f>'[3]For-data-entry'!DC24</f>
        <v>3531</v>
      </c>
    </row>
    <row r="28" spans="1:30">
      <c r="A28" s="259">
        <v>13</v>
      </c>
      <c r="B28" s="260" t="str">
        <f>'[3]For-data-entry'!B25</f>
        <v>UCO Bank</v>
      </c>
      <c r="C28" s="264">
        <f>'[3]For-data-entry'!CB25</f>
        <v>120</v>
      </c>
      <c r="D28" s="264">
        <f>'[3]For-data-entry'!CC25</f>
        <v>108</v>
      </c>
      <c r="E28" s="264">
        <f>'[3]For-data-entry'!CD25</f>
        <v>455</v>
      </c>
      <c r="F28" s="264">
        <f>'[3]For-data-entry'!CE25</f>
        <v>3905</v>
      </c>
      <c r="G28" s="264">
        <f>'[3]For-data-entry'!CF25</f>
        <v>65</v>
      </c>
      <c r="H28" s="264">
        <f>'[3]For-data-entry'!CG25</f>
        <v>95</v>
      </c>
      <c r="I28" s="264">
        <f>'[3]For-data-entry'!CH25</f>
        <v>3692</v>
      </c>
      <c r="J28" s="264">
        <f>'[3]For-data-entry'!CI25</f>
        <v>10185</v>
      </c>
      <c r="K28" s="264">
        <f>'[3]For-data-entry'!CJ25</f>
        <v>0</v>
      </c>
      <c r="L28" s="264">
        <f>'[3]For-data-entry'!CK25</f>
        <v>0</v>
      </c>
      <c r="M28" s="264">
        <f>'[3]For-data-entry'!CL25</f>
        <v>40</v>
      </c>
      <c r="N28" s="264">
        <f>'[3]For-data-entry'!CM25</f>
        <v>155</v>
      </c>
      <c r="O28" s="264">
        <f>'[3]For-data-entry'!CN25</f>
        <v>0</v>
      </c>
      <c r="P28" s="264">
        <f>'[3]For-data-entry'!CO25</f>
        <v>0</v>
      </c>
      <c r="Q28" s="264">
        <f>'[3]For-data-entry'!CP25</f>
        <v>20</v>
      </c>
      <c r="R28" s="264">
        <f>'[3]For-data-entry'!CQ25</f>
        <v>40</v>
      </c>
      <c r="S28" s="264">
        <f>'[3]For-data-entry'!CR25</f>
        <v>0</v>
      </c>
      <c r="T28" s="264">
        <f>'[3]For-data-entry'!CS25</f>
        <v>0</v>
      </c>
      <c r="U28" s="264">
        <f>'[3]For-data-entry'!CT25</f>
        <v>0</v>
      </c>
      <c r="V28" s="264">
        <f>'[3]For-data-entry'!CU25</f>
        <v>0</v>
      </c>
      <c r="W28" s="264">
        <f>'[3]For-data-entry'!CV25</f>
        <v>0</v>
      </c>
      <c r="X28" s="264">
        <f>'[3]For-data-entry'!CW25</f>
        <v>0</v>
      </c>
      <c r="Y28" s="264">
        <f>'[3]For-data-entry'!CX25</f>
        <v>0</v>
      </c>
      <c r="Z28" s="264">
        <f>'[3]For-data-entry'!CY25</f>
        <v>0</v>
      </c>
      <c r="AA28" s="264">
        <f>'[3]For-data-entry'!CZ25</f>
        <v>185</v>
      </c>
      <c r="AB28" s="264">
        <f>'[3]For-data-entry'!DA25</f>
        <v>203</v>
      </c>
      <c r="AC28" s="264">
        <f>'[3]For-data-entry'!DB25</f>
        <v>4207</v>
      </c>
      <c r="AD28" s="264">
        <f>'[3]For-data-entry'!DC25</f>
        <v>14285</v>
      </c>
    </row>
    <row r="29" spans="1:30">
      <c r="A29" s="259">
        <v>14</v>
      </c>
      <c r="B29" s="260" t="str">
        <f>'[3]For-data-entry'!B26</f>
        <v>Union Bank Of India</v>
      </c>
      <c r="C29" s="264">
        <f>'[3]For-data-entry'!CB26</f>
        <v>208</v>
      </c>
      <c r="D29" s="264">
        <f>'[3]For-data-entry'!CC26</f>
        <v>549.13</v>
      </c>
      <c r="E29" s="264">
        <f>'[3]For-data-entry'!CD26</f>
        <v>68</v>
      </c>
      <c r="F29" s="264">
        <f>'[3]For-data-entry'!CE26</f>
        <v>6903.54</v>
      </c>
      <c r="G29" s="264">
        <f>'[3]For-data-entry'!CF26</f>
        <v>1367</v>
      </c>
      <c r="H29" s="264">
        <f>'[3]For-data-entry'!CG26</f>
        <v>2602.31</v>
      </c>
      <c r="I29" s="264">
        <f>'[3]For-data-entry'!CH26</f>
        <v>471</v>
      </c>
      <c r="J29" s="264">
        <f>'[3]For-data-entry'!CI26</f>
        <v>26372.880000000001</v>
      </c>
      <c r="K29" s="264">
        <f>'[3]For-data-entry'!CJ26</f>
        <v>1</v>
      </c>
      <c r="L29" s="264">
        <f>'[3]For-data-entry'!CK26</f>
        <v>3</v>
      </c>
      <c r="M29" s="264">
        <f>'[3]For-data-entry'!CL26</f>
        <v>18</v>
      </c>
      <c r="N29" s="264">
        <f>'[3]For-data-entry'!CM26</f>
        <v>194.51</v>
      </c>
      <c r="O29" s="264">
        <f>'[3]For-data-entry'!CN26</f>
        <v>4</v>
      </c>
      <c r="P29" s="264">
        <f>'[3]For-data-entry'!CO26</f>
        <v>6.33</v>
      </c>
      <c r="Q29" s="264">
        <f>'[3]For-data-entry'!CP26</f>
        <v>68</v>
      </c>
      <c r="R29" s="264">
        <f>'[3]For-data-entry'!CQ26</f>
        <v>86.95</v>
      </c>
      <c r="S29" s="264">
        <f>'[3]For-data-entry'!CR26</f>
        <v>0</v>
      </c>
      <c r="T29" s="264">
        <f>'[3]For-data-entry'!CS26</f>
        <v>0</v>
      </c>
      <c r="U29" s="264">
        <f>'[3]For-data-entry'!CT26</f>
        <v>1</v>
      </c>
      <c r="V29" s="264">
        <f>'[3]For-data-entry'!CU26</f>
        <v>0.18</v>
      </c>
      <c r="W29" s="264">
        <f>'[3]For-data-entry'!CV26</f>
        <v>58</v>
      </c>
      <c r="X29" s="264">
        <f>'[3]For-data-entry'!CW26</f>
        <v>301.99</v>
      </c>
      <c r="Y29" s="264">
        <f>'[3]For-data-entry'!CX26</f>
        <v>471</v>
      </c>
      <c r="Z29" s="264">
        <f>'[3]For-data-entry'!CY26</f>
        <v>4467.95</v>
      </c>
      <c r="AA29" s="264">
        <f>'[3]For-data-entry'!CZ26</f>
        <v>1638</v>
      </c>
      <c r="AB29" s="264">
        <f>'[3]For-data-entry'!DA26</f>
        <v>3462.76</v>
      </c>
      <c r="AC29" s="264">
        <f>'[3]For-data-entry'!DB26</f>
        <v>1097</v>
      </c>
      <c r="AD29" s="264">
        <f>'[3]For-data-entry'!DC26</f>
        <v>38026.009999999995</v>
      </c>
    </row>
    <row r="30" spans="1:30">
      <c r="A30" s="259">
        <v>15</v>
      </c>
      <c r="B30" s="260" t="str">
        <f>'[3]For-data-entry'!B27</f>
        <v>United Bank of India</v>
      </c>
      <c r="C30" s="264">
        <f>'[3]For-data-entry'!CB27</f>
        <v>4</v>
      </c>
      <c r="D30" s="264">
        <f>'[3]For-data-entry'!CC27</f>
        <v>18</v>
      </c>
      <c r="E30" s="264">
        <f>'[3]For-data-entry'!CD27</f>
        <v>54</v>
      </c>
      <c r="F30" s="264">
        <f>'[3]For-data-entry'!CE27</f>
        <v>306</v>
      </c>
      <c r="G30" s="264">
        <f>'[3]For-data-entry'!CF27</f>
        <v>11</v>
      </c>
      <c r="H30" s="264">
        <f>'[3]For-data-entry'!CG27</f>
        <v>44</v>
      </c>
      <c r="I30" s="264">
        <f>'[3]For-data-entry'!CH27</f>
        <v>172</v>
      </c>
      <c r="J30" s="264">
        <f>'[3]For-data-entry'!CI27</f>
        <v>518</v>
      </c>
      <c r="K30" s="264">
        <f>'[3]For-data-entry'!CJ27</f>
        <v>0</v>
      </c>
      <c r="L30" s="264">
        <f>'[3]For-data-entry'!CK27</f>
        <v>0</v>
      </c>
      <c r="M30" s="264">
        <f>'[3]For-data-entry'!CL27</f>
        <v>12</v>
      </c>
      <c r="N30" s="264">
        <f>'[3]For-data-entry'!CM27</f>
        <v>22</v>
      </c>
      <c r="O30" s="264">
        <f>'[3]For-data-entry'!CN27</f>
        <v>0</v>
      </c>
      <c r="P30" s="264">
        <f>'[3]For-data-entry'!CO27</f>
        <v>0</v>
      </c>
      <c r="Q30" s="264">
        <f>'[3]For-data-entry'!CP27</f>
        <v>0</v>
      </c>
      <c r="R30" s="264">
        <f>'[3]For-data-entry'!CQ27</f>
        <v>0</v>
      </c>
      <c r="S30" s="264">
        <f>'[3]For-data-entry'!CR27</f>
        <v>0</v>
      </c>
      <c r="T30" s="264">
        <f>'[3]For-data-entry'!CS27</f>
        <v>0</v>
      </c>
      <c r="U30" s="264">
        <f>'[3]For-data-entry'!CT27</f>
        <v>3</v>
      </c>
      <c r="V30" s="264">
        <f>'[3]For-data-entry'!CU27</f>
        <v>2</v>
      </c>
      <c r="W30" s="264">
        <f>'[3]For-data-entry'!CV27</f>
        <v>0</v>
      </c>
      <c r="X30" s="264">
        <f>'[3]For-data-entry'!CW27</f>
        <v>0</v>
      </c>
      <c r="Y30" s="264">
        <f>'[3]For-data-entry'!CX27</f>
        <v>0</v>
      </c>
      <c r="Z30" s="264">
        <f>'[3]For-data-entry'!CY27</f>
        <v>0</v>
      </c>
      <c r="AA30" s="264">
        <f>'[3]For-data-entry'!CZ27</f>
        <v>15</v>
      </c>
      <c r="AB30" s="264">
        <f>'[3]For-data-entry'!DA27</f>
        <v>62</v>
      </c>
      <c r="AC30" s="264">
        <f>'[3]For-data-entry'!DB27</f>
        <v>241</v>
      </c>
      <c r="AD30" s="264">
        <f>'[3]For-data-entry'!DC27</f>
        <v>848</v>
      </c>
    </row>
    <row r="31" spans="1:30">
      <c r="A31" s="259">
        <v>16</v>
      </c>
      <c r="B31" s="260" t="str">
        <f>'[3]For-data-entry'!B28</f>
        <v>IDBI Bank</v>
      </c>
      <c r="C31" s="264">
        <f>'[3]For-data-entry'!CB28</f>
        <v>371</v>
      </c>
      <c r="D31" s="264">
        <f>'[3]For-data-entry'!CC28</f>
        <v>2204</v>
      </c>
      <c r="E31" s="264">
        <f>'[3]For-data-entry'!CD28</f>
        <v>1678</v>
      </c>
      <c r="F31" s="264">
        <f>'[3]For-data-entry'!CE28</f>
        <v>20216</v>
      </c>
      <c r="G31" s="264">
        <f>'[3]For-data-entry'!CF28</f>
        <v>2059</v>
      </c>
      <c r="H31" s="264">
        <f>'[3]For-data-entry'!CG28</f>
        <v>5490</v>
      </c>
      <c r="I31" s="264">
        <f>'[3]For-data-entry'!CH28</f>
        <v>3829</v>
      </c>
      <c r="J31" s="264">
        <f>'[3]For-data-entry'!CI28</f>
        <v>22074</v>
      </c>
      <c r="K31" s="264">
        <f>'[3]For-data-entry'!CJ28</f>
        <v>7</v>
      </c>
      <c r="L31" s="264">
        <f>'[3]For-data-entry'!CK28</f>
        <v>97</v>
      </c>
      <c r="M31" s="264">
        <f>'[3]For-data-entry'!CL28</f>
        <v>52</v>
      </c>
      <c r="N31" s="264">
        <f>'[3]For-data-entry'!CM28</f>
        <v>729</v>
      </c>
      <c r="O31" s="264">
        <f>'[3]For-data-entry'!CN28</f>
        <v>2</v>
      </c>
      <c r="P31" s="264">
        <f>'[3]For-data-entry'!CO28</f>
        <v>10</v>
      </c>
      <c r="Q31" s="264">
        <f>'[3]For-data-entry'!CP28</f>
        <v>3</v>
      </c>
      <c r="R31" s="264">
        <f>'[3]For-data-entry'!CQ28</f>
        <v>6.4</v>
      </c>
      <c r="S31" s="264">
        <f>'[3]For-data-entry'!CR28</f>
        <v>0</v>
      </c>
      <c r="T31" s="264">
        <f>'[3]For-data-entry'!CS28</f>
        <v>0</v>
      </c>
      <c r="U31" s="264">
        <f>'[3]For-data-entry'!CT28</f>
        <v>1</v>
      </c>
      <c r="V31" s="264">
        <f>'[3]For-data-entry'!CU28</f>
        <v>28.37</v>
      </c>
      <c r="W31" s="264">
        <f>'[3]For-data-entry'!CV28</f>
        <v>65</v>
      </c>
      <c r="X31" s="264">
        <f>'[3]For-data-entry'!CW28</f>
        <v>1072</v>
      </c>
      <c r="Y31" s="264">
        <f>'[3]For-data-entry'!CX28</f>
        <v>187</v>
      </c>
      <c r="Z31" s="264">
        <f>'[3]For-data-entry'!CY28</f>
        <v>2819.41</v>
      </c>
      <c r="AA31" s="264">
        <f>'[3]For-data-entry'!CZ28</f>
        <v>2504</v>
      </c>
      <c r="AB31" s="264">
        <f>'[3]For-data-entry'!DA28</f>
        <v>8873</v>
      </c>
      <c r="AC31" s="264">
        <f>'[3]For-data-entry'!DB28</f>
        <v>5750</v>
      </c>
      <c r="AD31" s="264">
        <f>'[3]For-data-entry'!DC28</f>
        <v>45873.180000000008</v>
      </c>
    </row>
    <row r="32" spans="1:30">
      <c r="A32" s="261"/>
      <c r="B32" s="262" t="s">
        <v>356</v>
      </c>
      <c r="C32" s="360">
        <f>'[3]For-data-entry'!CB29</f>
        <v>1343</v>
      </c>
      <c r="D32" s="360">
        <f>'[3]For-data-entry'!CC29</f>
        <v>5763.15</v>
      </c>
      <c r="E32" s="360">
        <f>'[3]For-data-entry'!CD29</f>
        <v>15910</v>
      </c>
      <c r="F32" s="360">
        <f>'[3]For-data-entry'!CE29</f>
        <v>74314.14</v>
      </c>
      <c r="G32" s="360">
        <f>'[3]For-data-entry'!CF29</f>
        <v>7092</v>
      </c>
      <c r="H32" s="360">
        <f>'[3]For-data-entry'!CG29</f>
        <v>17421.11</v>
      </c>
      <c r="I32" s="360">
        <f>'[3]For-data-entry'!CH29</f>
        <v>51692</v>
      </c>
      <c r="J32" s="360">
        <f>'[3]For-data-entry'!CI29</f>
        <v>179031.11000000002</v>
      </c>
      <c r="K32" s="360">
        <f>'[3]For-data-entry'!CJ29</f>
        <v>46</v>
      </c>
      <c r="L32" s="360">
        <f>'[3]For-data-entry'!CK29</f>
        <v>372.87</v>
      </c>
      <c r="M32" s="360">
        <f>'[3]For-data-entry'!CL29</f>
        <v>415</v>
      </c>
      <c r="N32" s="360">
        <f>'[3]For-data-entry'!CM29</f>
        <v>2813.4</v>
      </c>
      <c r="O32" s="360">
        <f>'[3]For-data-entry'!CN29</f>
        <v>9</v>
      </c>
      <c r="P32" s="360">
        <f>'[3]For-data-entry'!CO29</f>
        <v>19.509999999999998</v>
      </c>
      <c r="Q32" s="360">
        <f>'[3]For-data-entry'!CP29</f>
        <v>153</v>
      </c>
      <c r="R32" s="360">
        <f>'[3]For-data-entry'!CQ29</f>
        <v>589.61</v>
      </c>
      <c r="S32" s="360">
        <f>'[3]For-data-entry'!CR29</f>
        <v>0</v>
      </c>
      <c r="T32" s="360">
        <f>'[3]For-data-entry'!CS29</f>
        <v>0</v>
      </c>
      <c r="U32" s="360">
        <f>'[3]For-data-entry'!CT29</f>
        <v>12</v>
      </c>
      <c r="V32" s="360">
        <f>'[3]For-data-entry'!CU29</f>
        <v>9315.5700000000015</v>
      </c>
      <c r="W32" s="360">
        <f>'[3]For-data-entry'!CV29</f>
        <v>169</v>
      </c>
      <c r="X32" s="360">
        <f>'[3]For-data-entry'!CW29</f>
        <v>2652.46</v>
      </c>
      <c r="Y32" s="360">
        <f>'[3]For-data-entry'!CX29</f>
        <v>1252</v>
      </c>
      <c r="Z32" s="360">
        <f>'[3]For-data-entry'!CY29</f>
        <v>25294.559999999998</v>
      </c>
      <c r="AA32" s="360">
        <f>'[3]For-data-entry'!CZ29</f>
        <v>8659</v>
      </c>
      <c r="AB32" s="360">
        <f>'[3]For-data-entry'!DA29</f>
        <v>26229.1</v>
      </c>
      <c r="AC32" s="360">
        <f>'[3]For-data-entry'!DB29</f>
        <v>69434</v>
      </c>
      <c r="AD32" s="360">
        <f>'[3]For-data-entry'!DC29</f>
        <v>291358.39</v>
      </c>
    </row>
    <row r="33" spans="1:30">
      <c r="A33" s="257"/>
      <c r="B33" s="263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</row>
    <row r="34" spans="1:30">
      <c r="A34" s="265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</row>
    <row r="35" spans="1:30">
      <c r="A35" s="623" t="s">
        <v>331</v>
      </c>
      <c r="B35" s="623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</row>
    <row r="36" spans="1:30">
      <c r="A36" s="623" t="s">
        <v>372</v>
      </c>
      <c r="B36" s="623"/>
      <c r="C36" s="623"/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3"/>
    </row>
    <row r="37" spans="1:30">
      <c r="A37" s="623" t="s">
        <v>435</v>
      </c>
      <c r="B37" s="623"/>
      <c r="C37" s="623"/>
      <c r="D37" s="623"/>
      <c r="E37" s="623"/>
      <c r="F37" s="623"/>
      <c r="G37" s="623"/>
      <c r="H37" s="623"/>
      <c r="I37" s="623"/>
      <c r="J37" s="623"/>
      <c r="K37" s="623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</row>
    <row r="38" spans="1:30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</row>
    <row r="39" spans="1:30">
      <c r="A39" s="625" t="s">
        <v>402</v>
      </c>
      <c r="B39" s="628" t="s">
        <v>336</v>
      </c>
      <c r="C39" s="631" t="s">
        <v>426</v>
      </c>
      <c r="D39" s="622"/>
      <c r="E39" s="622"/>
      <c r="F39" s="622"/>
      <c r="G39" s="622" t="s">
        <v>427</v>
      </c>
      <c r="H39" s="622"/>
      <c r="I39" s="622"/>
      <c r="J39" s="622"/>
      <c r="K39" s="622" t="s">
        <v>428</v>
      </c>
      <c r="L39" s="622"/>
      <c r="M39" s="622"/>
      <c r="N39" s="622"/>
      <c r="O39" s="622" t="s">
        <v>429</v>
      </c>
      <c r="P39" s="622"/>
      <c r="Q39" s="622"/>
      <c r="R39" s="622"/>
      <c r="S39" s="622" t="s">
        <v>430</v>
      </c>
      <c r="T39" s="622"/>
      <c r="U39" s="622"/>
      <c r="V39" s="622"/>
      <c r="W39" s="632" t="s">
        <v>431</v>
      </c>
      <c r="X39" s="633"/>
      <c r="Y39" s="633"/>
      <c r="Z39" s="631"/>
      <c r="AA39" s="622" t="s">
        <v>62</v>
      </c>
      <c r="AB39" s="622"/>
      <c r="AC39" s="622"/>
      <c r="AD39" s="622"/>
    </row>
    <row r="40" spans="1:30">
      <c r="A40" s="626"/>
      <c r="B40" s="629"/>
      <c r="C40" s="634" t="s">
        <v>432</v>
      </c>
      <c r="D40" s="621"/>
      <c r="E40" s="635" t="s">
        <v>433</v>
      </c>
      <c r="F40" s="635"/>
      <c r="G40" s="621" t="s">
        <v>432</v>
      </c>
      <c r="H40" s="621"/>
      <c r="I40" s="635" t="s">
        <v>433</v>
      </c>
      <c r="J40" s="635"/>
      <c r="K40" s="621" t="s">
        <v>432</v>
      </c>
      <c r="L40" s="621"/>
      <c r="M40" s="635" t="s">
        <v>433</v>
      </c>
      <c r="N40" s="635"/>
      <c r="O40" s="621" t="s">
        <v>432</v>
      </c>
      <c r="P40" s="621"/>
      <c r="Q40" s="635" t="s">
        <v>433</v>
      </c>
      <c r="R40" s="635"/>
      <c r="S40" s="621" t="s">
        <v>432</v>
      </c>
      <c r="T40" s="621"/>
      <c r="U40" s="635" t="s">
        <v>433</v>
      </c>
      <c r="V40" s="635"/>
      <c r="W40" s="621" t="s">
        <v>432</v>
      </c>
      <c r="X40" s="621"/>
      <c r="Y40" s="635" t="s">
        <v>433</v>
      </c>
      <c r="Z40" s="635"/>
      <c r="AA40" s="621" t="s">
        <v>432</v>
      </c>
      <c r="AB40" s="621"/>
      <c r="AC40" s="635" t="s">
        <v>433</v>
      </c>
      <c r="AD40" s="635"/>
    </row>
    <row r="41" spans="1:30">
      <c r="A41" s="627"/>
      <c r="B41" s="630"/>
      <c r="C41" s="251" t="s">
        <v>383</v>
      </c>
      <c r="D41" s="252" t="s">
        <v>434</v>
      </c>
      <c r="E41" s="212" t="s">
        <v>383</v>
      </c>
      <c r="F41" s="252" t="s">
        <v>434</v>
      </c>
      <c r="G41" s="212" t="s">
        <v>383</v>
      </c>
      <c r="H41" s="252" t="s">
        <v>434</v>
      </c>
      <c r="I41" s="212" t="s">
        <v>383</v>
      </c>
      <c r="J41" s="252" t="s">
        <v>434</v>
      </c>
      <c r="K41" s="212" t="s">
        <v>383</v>
      </c>
      <c r="L41" s="252" t="s">
        <v>434</v>
      </c>
      <c r="M41" s="212" t="s">
        <v>383</v>
      </c>
      <c r="N41" s="252" t="s">
        <v>434</v>
      </c>
      <c r="O41" s="212" t="s">
        <v>383</v>
      </c>
      <c r="P41" s="252" t="s">
        <v>434</v>
      </c>
      <c r="Q41" s="212" t="s">
        <v>383</v>
      </c>
      <c r="R41" s="252" t="s">
        <v>434</v>
      </c>
      <c r="S41" s="212" t="s">
        <v>383</v>
      </c>
      <c r="T41" s="252" t="s">
        <v>434</v>
      </c>
      <c r="U41" s="212" t="s">
        <v>383</v>
      </c>
      <c r="V41" s="252" t="s">
        <v>434</v>
      </c>
      <c r="W41" s="212" t="s">
        <v>383</v>
      </c>
      <c r="X41" s="252" t="s">
        <v>434</v>
      </c>
      <c r="Y41" s="212" t="s">
        <v>383</v>
      </c>
      <c r="Z41" s="252" t="s">
        <v>434</v>
      </c>
      <c r="AA41" s="212" t="s">
        <v>383</v>
      </c>
      <c r="AB41" s="252" t="s">
        <v>434</v>
      </c>
      <c r="AC41" s="212" t="s">
        <v>383</v>
      </c>
      <c r="AD41" s="252" t="s">
        <v>434</v>
      </c>
    </row>
    <row r="42" spans="1:30">
      <c r="A42" s="257" t="s">
        <v>385</v>
      </c>
      <c r="B42" s="269" t="s">
        <v>360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</row>
    <row r="43" spans="1:30">
      <c r="A43" s="271">
        <v>1</v>
      </c>
      <c r="B43" s="272" t="str">
        <f>'[3]For-data-entry'!B32</f>
        <v>Karnataka Bank Ltd</v>
      </c>
      <c r="C43" s="264">
        <f>'[3]For-data-entry'!CB32</f>
        <v>804</v>
      </c>
      <c r="D43" s="264">
        <f>'[3]For-data-entry'!CC32</f>
        <v>1572</v>
      </c>
      <c r="E43" s="264">
        <f>'[3]For-data-entry'!CD32</f>
        <v>2677</v>
      </c>
      <c r="F43" s="264">
        <f>'[3]For-data-entry'!CE32</f>
        <v>11453</v>
      </c>
      <c r="G43" s="264">
        <f>'[3]For-data-entry'!CF32</f>
        <v>6945</v>
      </c>
      <c r="H43" s="264">
        <f>'[3]For-data-entry'!CG32</f>
        <v>9108</v>
      </c>
      <c r="I43" s="264">
        <f>'[3]For-data-entry'!CH32</f>
        <v>17794</v>
      </c>
      <c r="J43" s="264">
        <f>'[3]For-data-entry'!CI32</f>
        <v>37897</v>
      </c>
      <c r="K43" s="264">
        <f>'[3]For-data-entry'!CJ32</f>
        <v>2</v>
      </c>
      <c r="L43" s="264">
        <f>'[3]For-data-entry'!CK32</f>
        <v>12</v>
      </c>
      <c r="M43" s="264">
        <f>'[3]For-data-entry'!CL32</f>
        <v>11</v>
      </c>
      <c r="N43" s="264">
        <f>'[3]For-data-entry'!CM32</f>
        <v>106</v>
      </c>
      <c r="O43" s="264">
        <f>'[3]For-data-entry'!CN32</f>
        <v>7</v>
      </c>
      <c r="P43" s="264">
        <f>'[3]For-data-entry'!CO32</f>
        <v>12</v>
      </c>
      <c r="Q43" s="264">
        <f>'[3]For-data-entry'!CP32</f>
        <v>12</v>
      </c>
      <c r="R43" s="264">
        <f>'[3]For-data-entry'!CQ32</f>
        <v>102</v>
      </c>
      <c r="S43" s="264">
        <f>'[3]For-data-entry'!CR32</f>
        <v>0</v>
      </c>
      <c r="T43" s="264">
        <f>'[3]For-data-entry'!CS32</f>
        <v>0</v>
      </c>
      <c r="U43" s="264">
        <f>'[3]For-data-entry'!CT32</f>
        <v>1</v>
      </c>
      <c r="V43" s="264">
        <f>'[3]For-data-entry'!CU32</f>
        <v>2</v>
      </c>
      <c r="W43" s="264">
        <f>'[3]For-data-entry'!CV32</f>
        <v>95</v>
      </c>
      <c r="X43" s="264">
        <f>'[3]For-data-entry'!CW32</f>
        <v>701</v>
      </c>
      <c r="Y43" s="264">
        <f>'[3]For-data-entry'!CX32</f>
        <v>408</v>
      </c>
      <c r="Z43" s="264">
        <f>'[3]For-data-entry'!CY32</f>
        <v>3331</v>
      </c>
      <c r="AA43" s="264">
        <f>'[3]For-data-entry'!CZ32</f>
        <v>7853</v>
      </c>
      <c r="AB43" s="264">
        <f>'[3]For-data-entry'!DA32</f>
        <v>11405</v>
      </c>
      <c r="AC43" s="264">
        <f>'[3]For-data-entry'!DB32</f>
        <v>20903</v>
      </c>
      <c r="AD43" s="264">
        <f>'[3]For-data-entry'!DC32</f>
        <v>52891</v>
      </c>
    </row>
    <row r="44" spans="1:30">
      <c r="A44" s="271">
        <v>2</v>
      </c>
      <c r="B44" s="272" t="str">
        <f>'[3]For-data-entry'!B33</f>
        <v>Kotak Mahendra Bank</v>
      </c>
      <c r="C44" s="264">
        <f>'[3]For-data-entry'!CB33</f>
        <v>61</v>
      </c>
      <c r="D44" s="264">
        <f>'[3]For-data-entry'!CC33</f>
        <v>234.07234</v>
      </c>
      <c r="E44" s="264">
        <f>'[3]For-data-entry'!CD33</f>
        <v>335</v>
      </c>
      <c r="F44" s="264">
        <f>'[3]For-data-entry'!CE33</f>
        <v>2666.922</v>
      </c>
      <c r="G44" s="264">
        <f>'[3]For-data-entry'!CF33</f>
        <v>228</v>
      </c>
      <c r="H44" s="264">
        <f>'[3]For-data-entry'!CG33</f>
        <v>861.47861</v>
      </c>
      <c r="I44" s="264">
        <f>'[3]For-data-entry'!CH33</f>
        <v>922</v>
      </c>
      <c r="J44" s="264">
        <f>'[3]For-data-entry'!CI33</f>
        <v>6914.2960000000003</v>
      </c>
      <c r="K44" s="264">
        <f>'[3]For-data-entry'!CJ33</f>
        <v>3</v>
      </c>
      <c r="L44" s="264">
        <f>'[3]For-data-entry'!CK33</f>
        <v>5.1849999999999996</v>
      </c>
      <c r="M44" s="264">
        <f>'[3]For-data-entry'!CL33</f>
        <v>132</v>
      </c>
      <c r="N44" s="264">
        <f>'[3]For-data-entry'!CM33</f>
        <v>7100.7969999999996</v>
      </c>
      <c r="O44" s="264">
        <f>'[3]For-data-entry'!CN33</f>
        <v>0</v>
      </c>
      <c r="P44" s="264">
        <f>'[3]For-data-entry'!CO33</f>
        <v>0</v>
      </c>
      <c r="Q44" s="264">
        <f>'[3]For-data-entry'!CP33</f>
        <v>9</v>
      </c>
      <c r="R44" s="264">
        <f>'[3]For-data-entry'!CQ33</f>
        <v>114.77114</v>
      </c>
      <c r="S44" s="264">
        <f>'[3]For-data-entry'!CR33</f>
        <v>0</v>
      </c>
      <c r="T44" s="264">
        <f>'[3]For-data-entry'!CS33</f>
        <v>0</v>
      </c>
      <c r="U44" s="264">
        <f>'[3]For-data-entry'!CT33</f>
        <v>2</v>
      </c>
      <c r="V44" s="264">
        <f>'[3]For-data-entry'!CU33</f>
        <v>1.5074533999999999</v>
      </c>
      <c r="W44" s="264">
        <f>'[3]For-data-entry'!CV33</f>
        <v>16</v>
      </c>
      <c r="X44" s="264">
        <f>'[3]For-data-entry'!CW33</f>
        <v>127.56126999999999</v>
      </c>
      <c r="Y44" s="264">
        <f>'[3]For-data-entry'!CX33</f>
        <v>230</v>
      </c>
      <c r="Z44" s="264">
        <f>'[3]For-data-entry'!CY33</f>
        <v>14166.53</v>
      </c>
      <c r="AA44" s="264">
        <f>'[3]For-data-entry'!CZ33</f>
        <v>308</v>
      </c>
      <c r="AB44" s="264">
        <f>'[3]For-data-entry'!DA33</f>
        <v>1228.2972199999999</v>
      </c>
      <c r="AC44" s="264">
        <f>'[3]For-data-entry'!DB33</f>
        <v>1630</v>
      </c>
      <c r="AD44" s="264">
        <f>'[3]For-data-entry'!DC33</f>
        <v>30964.823593400004</v>
      </c>
    </row>
    <row r="45" spans="1:30">
      <c r="A45" s="271">
        <v>3</v>
      </c>
      <c r="B45" s="272" t="str">
        <f>'[3]For-data-entry'!B34</f>
        <v>Cathelic Syrian Bank Ltd.</v>
      </c>
      <c r="C45" s="264">
        <f>'[3]For-data-entry'!CB34</f>
        <v>230</v>
      </c>
      <c r="D45" s="264">
        <f>'[3]For-data-entry'!CC34</f>
        <v>290.22000000000003</v>
      </c>
      <c r="E45" s="264">
        <f>'[3]For-data-entry'!CD34</f>
        <v>376</v>
      </c>
      <c r="F45" s="264">
        <f>'[3]For-data-entry'!CE34</f>
        <v>719.35</v>
      </c>
      <c r="G45" s="264">
        <f>'[3]For-data-entry'!CF34</f>
        <v>1077</v>
      </c>
      <c r="H45" s="264">
        <f>'[3]For-data-entry'!CG34</f>
        <v>1740.74</v>
      </c>
      <c r="I45" s="264">
        <f>'[3]For-data-entry'!CH34</f>
        <v>1549</v>
      </c>
      <c r="J45" s="264">
        <f>'[3]For-data-entry'!CI34</f>
        <v>2889.49</v>
      </c>
      <c r="K45" s="264">
        <f>'[3]For-data-entry'!CJ34</f>
        <v>0</v>
      </c>
      <c r="L45" s="264">
        <f>'[3]For-data-entry'!CK34</f>
        <v>0</v>
      </c>
      <c r="M45" s="264">
        <f>'[3]For-data-entry'!CL34</f>
        <v>0</v>
      </c>
      <c r="N45" s="264">
        <f>'[3]For-data-entry'!CM34</f>
        <v>0</v>
      </c>
      <c r="O45" s="264">
        <f>'[3]For-data-entry'!CN34</f>
        <v>0</v>
      </c>
      <c r="P45" s="264">
        <f>'[3]For-data-entry'!CO34</f>
        <v>0</v>
      </c>
      <c r="Q45" s="264">
        <f>'[3]For-data-entry'!CP34</f>
        <v>0</v>
      </c>
      <c r="R45" s="264">
        <f>'[3]For-data-entry'!CQ34</f>
        <v>0</v>
      </c>
      <c r="S45" s="264">
        <f>'[3]For-data-entry'!CR34</f>
        <v>0</v>
      </c>
      <c r="T45" s="264">
        <f>'[3]For-data-entry'!CS34</f>
        <v>0</v>
      </c>
      <c r="U45" s="264">
        <f>'[3]For-data-entry'!CT34</f>
        <v>0</v>
      </c>
      <c r="V45" s="264">
        <f>'[3]For-data-entry'!CU34</f>
        <v>0</v>
      </c>
      <c r="W45" s="264">
        <f>'[3]For-data-entry'!CV34</f>
        <v>0</v>
      </c>
      <c r="X45" s="264">
        <f>'[3]For-data-entry'!CW34</f>
        <v>0</v>
      </c>
      <c r="Y45" s="264">
        <f>'[3]For-data-entry'!CX34</f>
        <v>0</v>
      </c>
      <c r="Z45" s="264">
        <f>'[3]For-data-entry'!CY34</f>
        <v>0</v>
      </c>
      <c r="AA45" s="264">
        <f>'[3]For-data-entry'!CZ34</f>
        <v>1307</v>
      </c>
      <c r="AB45" s="264">
        <f>'[3]For-data-entry'!DA34</f>
        <v>2030.96</v>
      </c>
      <c r="AC45" s="264">
        <f>'[3]For-data-entry'!DB34</f>
        <v>1925</v>
      </c>
      <c r="AD45" s="264">
        <f>'[3]For-data-entry'!DC34</f>
        <v>3608.8399999999997</v>
      </c>
    </row>
    <row r="46" spans="1:30">
      <c r="A46" s="271">
        <v>4</v>
      </c>
      <c r="B46" s="272" t="str">
        <f>'[3]For-data-entry'!B35</f>
        <v>City Union Bank Ltd</v>
      </c>
      <c r="C46" s="264">
        <f>'[3]For-data-entry'!CB35</f>
        <v>61</v>
      </c>
      <c r="D46" s="264">
        <f>'[3]For-data-entry'!CC35</f>
        <v>168</v>
      </c>
      <c r="E46" s="264">
        <f>'[3]For-data-entry'!CD35</f>
        <v>144</v>
      </c>
      <c r="F46" s="264">
        <f>'[3]For-data-entry'!CE35</f>
        <v>1312</v>
      </c>
      <c r="G46" s="264">
        <f>'[3]For-data-entry'!CF35</f>
        <v>205</v>
      </c>
      <c r="H46" s="264">
        <f>'[3]For-data-entry'!CG35</f>
        <v>356.75</v>
      </c>
      <c r="I46" s="264">
        <f>'[3]For-data-entry'!CH35</f>
        <v>396</v>
      </c>
      <c r="J46" s="264">
        <f>'[3]For-data-entry'!CI35</f>
        <v>1723</v>
      </c>
      <c r="K46" s="264">
        <f>'[3]For-data-entry'!CJ35</f>
        <v>0</v>
      </c>
      <c r="L46" s="264">
        <f>'[3]For-data-entry'!CK35</f>
        <v>0</v>
      </c>
      <c r="M46" s="264">
        <f>'[3]For-data-entry'!CL35</f>
        <v>1</v>
      </c>
      <c r="N46" s="264">
        <f>'[3]For-data-entry'!CM35</f>
        <v>1</v>
      </c>
      <c r="O46" s="264">
        <f>'[3]For-data-entry'!CN35</f>
        <v>0</v>
      </c>
      <c r="P46" s="264">
        <f>'[3]For-data-entry'!CO35</f>
        <v>0</v>
      </c>
      <c r="Q46" s="264">
        <f>'[3]For-data-entry'!CP35</f>
        <v>0</v>
      </c>
      <c r="R46" s="264">
        <f>'[3]For-data-entry'!CQ35</f>
        <v>0</v>
      </c>
      <c r="S46" s="264">
        <f>'[3]For-data-entry'!CR35</f>
        <v>0</v>
      </c>
      <c r="T46" s="264">
        <f>'[3]For-data-entry'!CS35</f>
        <v>0</v>
      </c>
      <c r="U46" s="264">
        <f>'[3]For-data-entry'!CT35</f>
        <v>0</v>
      </c>
      <c r="V46" s="264">
        <f>'[3]For-data-entry'!CU35</f>
        <v>0</v>
      </c>
      <c r="W46" s="264">
        <f>'[3]For-data-entry'!CV35</f>
        <v>1</v>
      </c>
      <c r="X46" s="264">
        <f>'[3]For-data-entry'!CW35</f>
        <v>30</v>
      </c>
      <c r="Y46" s="264">
        <f>'[3]For-data-entry'!CX35</f>
        <v>11</v>
      </c>
      <c r="Z46" s="264">
        <f>'[3]For-data-entry'!CY35</f>
        <v>137</v>
      </c>
      <c r="AA46" s="264">
        <f>'[3]For-data-entry'!CZ35</f>
        <v>267</v>
      </c>
      <c r="AB46" s="264">
        <f>'[3]For-data-entry'!DA35</f>
        <v>554.75</v>
      </c>
      <c r="AC46" s="264">
        <f>'[3]For-data-entry'!DB35</f>
        <v>552</v>
      </c>
      <c r="AD46" s="264">
        <f>'[3]For-data-entry'!DC35</f>
        <v>3173</v>
      </c>
    </row>
    <row r="47" spans="1:30">
      <c r="A47" s="271">
        <v>5</v>
      </c>
      <c r="B47" s="272" t="str">
        <f>'[3]For-data-entry'!B36</f>
        <v>Dhanalaxmi Bank Ltd.</v>
      </c>
      <c r="C47" s="264">
        <f>'[3]For-data-entry'!CB36</f>
        <v>0</v>
      </c>
      <c r="D47" s="264">
        <f>'[3]For-data-entry'!CC36</f>
        <v>0</v>
      </c>
      <c r="E47" s="264">
        <f>'[3]For-data-entry'!CD36</f>
        <v>157</v>
      </c>
      <c r="F47" s="264">
        <f>'[3]For-data-entry'!CE36</f>
        <v>412</v>
      </c>
      <c r="G47" s="264">
        <f>'[3]For-data-entry'!CF36</f>
        <v>0</v>
      </c>
      <c r="H47" s="264">
        <f>'[3]For-data-entry'!CG36</f>
        <v>0</v>
      </c>
      <c r="I47" s="264">
        <f>'[3]For-data-entry'!CH36</f>
        <v>313</v>
      </c>
      <c r="J47" s="264">
        <f>'[3]For-data-entry'!CI36</f>
        <v>391</v>
      </c>
      <c r="K47" s="264">
        <f>'[3]For-data-entry'!CJ36</f>
        <v>0</v>
      </c>
      <c r="L47" s="264">
        <f>'[3]For-data-entry'!CK36</f>
        <v>0</v>
      </c>
      <c r="M47" s="264">
        <f>'[3]For-data-entry'!CL36</f>
        <v>0</v>
      </c>
      <c r="N47" s="264">
        <f>'[3]For-data-entry'!CM36</f>
        <v>0</v>
      </c>
      <c r="O47" s="264">
        <f>'[3]For-data-entry'!CN36</f>
        <v>0</v>
      </c>
      <c r="P47" s="264">
        <f>'[3]For-data-entry'!CO36</f>
        <v>0</v>
      </c>
      <c r="Q47" s="264">
        <f>'[3]For-data-entry'!CP36</f>
        <v>0</v>
      </c>
      <c r="R47" s="264">
        <f>'[3]For-data-entry'!CQ36</f>
        <v>0</v>
      </c>
      <c r="S47" s="264">
        <f>'[3]For-data-entry'!CR36</f>
        <v>0</v>
      </c>
      <c r="T47" s="264">
        <f>'[3]For-data-entry'!CS36</f>
        <v>0</v>
      </c>
      <c r="U47" s="264">
        <f>'[3]For-data-entry'!CT36</f>
        <v>0</v>
      </c>
      <c r="V47" s="264">
        <f>'[3]For-data-entry'!CU36</f>
        <v>0</v>
      </c>
      <c r="W47" s="264">
        <f>'[3]For-data-entry'!CV36</f>
        <v>0</v>
      </c>
      <c r="X47" s="264">
        <f>'[3]For-data-entry'!CW36</f>
        <v>0</v>
      </c>
      <c r="Y47" s="264">
        <f>'[3]For-data-entry'!CX36</f>
        <v>0</v>
      </c>
      <c r="Z47" s="264">
        <f>'[3]For-data-entry'!CY36</f>
        <v>0</v>
      </c>
      <c r="AA47" s="264">
        <f>'[3]For-data-entry'!CZ36</f>
        <v>0</v>
      </c>
      <c r="AB47" s="264">
        <f>'[3]For-data-entry'!DA36</f>
        <v>0</v>
      </c>
      <c r="AC47" s="264">
        <f>'[3]For-data-entry'!DB36</f>
        <v>470</v>
      </c>
      <c r="AD47" s="264">
        <f>'[3]For-data-entry'!DC36</f>
        <v>803</v>
      </c>
    </row>
    <row r="48" spans="1:30">
      <c r="A48" s="271">
        <v>6</v>
      </c>
      <c r="B48" s="272" t="str">
        <f>'[3]For-data-entry'!B37</f>
        <v>Federal Bank Ltd.</v>
      </c>
      <c r="C48" s="264">
        <f>'[3]For-data-entry'!CB37</f>
        <v>1081</v>
      </c>
      <c r="D48" s="264">
        <f>'[3]For-data-entry'!CC37</f>
        <v>13348</v>
      </c>
      <c r="E48" s="264">
        <f>'[3]For-data-entry'!CD37</f>
        <v>3167</v>
      </c>
      <c r="F48" s="264">
        <f>'[3]For-data-entry'!CE37</f>
        <v>12988</v>
      </c>
      <c r="G48" s="264">
        <f>'[3]For-data-entry'!CF37</f>
        <v>1511</v>
      </c>
      <c r="H48" s="264">
        <f>'[3]For-data-entry'!CG37</f>
        <v>10547</v>
      </c>
      <c r="I48" s="264">
        <f>'[3]For-data-entry'!CH37</f>
        <v>4197</v>
      </c>
      <c r="J48" s="264">
        <f>'[3]For-data-entry'!CI37</f>
        <v>7642</v>
      </c>
      <c r="K48" s="264">
        <f>'[3]For-data-entry'!CJ37</f>
        <v>4</v>
      </c>
      <c r="L48" s="264">
        <f>'[3]For-data-entry'!CK37</f>
        <v>123</v>
      </c>
      <c r="M48" s="264">
        <f>'[3]For-data-entry'!CL37</f>
        <v>19</v>
      </c>
      <c r="N48" s="264">
        <f>'[3]For-data-entry'!CM37</f>
        <v>89</v>
      </c>
      <c r="O48" s="264">
        <f>'[3]For-data-entry'!CN37</f>
        <v>2</v>
      </c>
      <c r="P48" s="264">
        <f>'[3]For-data-entry'!CO37</f>
        <v>7</v>
      </c>
      <c r="Q48" s="264">
        <f>'[3]For-data-entry'!CP37</f>
        <v>3</v>
      </c>
      <c r="R48" s="264">
        <f>'[3]For-data-entry'!CQ37</f>
        <v>4</v>
      </c>
      <c r="S48" s="264">
        <f>'[3]For-data-entry'!CR37</f>
        <v>1</v>
      </c>
      <c r="T48" s="264">
        <f>'[3]For-data-entry'!CS37</f>
        <v>9</v>
      </c>
      <c r="U48" s="264">
        <f>'[3]For-data-entry'!CT37</f>
        <v>1</v>
      </c>
      <c r="V48" s="264">
        <f>'[3]For-data-entry'!CU37</f>
        <v>6</v>
      </c>
      <c r="W48" s="264">
        <f>'[3]For-data-entry'!CV37</f>
        <v>0</v>
      </c>
      <c r="X48" s="264">
        <f>'[3]For-data-entry'!CW37</f>
        <v>0</v>
      </c>
      <c r="Y48" s="264">
        <f>'[3]For-data-entry'!CX37</f>
        <v>0</v>
      </c>
      <c r="Z48" s="264">
        <f>'[3]For-data-entry'!CY37</f>
        <v>0</v>
      </c>
      <c r="AA48" s="264">
        <f>'[3]For-data-entry'!CZ37</f>
        <v>2599</v>
      </c>
      <c r="AB48" s="264">
        <f>'[3]For-data-entry'!DA37</f>
        <v>24034</v>
      </c>
      <c r="AC48" s="264">
        <f>'[3]For-data-entry'!DB37</f>
        <v>7387</v>
      </c>
      <c r="AD48" s="264">
        <f>'[3]For-data-entry'!DC37</f>
        <v>20729</v>
      </c>
    </row>
    <row r="49" spans="1:30">
      <c r="A49" s="271">
        <v>7</v>
      </c>
      <c r="B49" s="272" t="str">
        <f>'[3]For-data-entry'!B38</f>
        <v>J and K Bank Ltd</v>
      </c>
      <c r="C49" s="264">
        <f>'[3]For-data-entry'!CB38</f>
        <v>8</v>
      </c>
      <c r="D49" s="264">
        <f>'[3]For-data-entry'!CC38</f>
        <v>27</v>
      </c>
      <c r="E49" s="264">
        <f>'[3]For-data-entry'!CD38</f>
        <v>27</v>
      </c>
      <c r="F49" s="264">
        <f>'[3]For-data-entry'!CE38</f>
        <v>83</v>
      </c>
      <c r="G49" s="264">
        <f>'[3]For-data-entry'!CF38</f>
        <v>49</v>
      </c>
      <c r="H49" s="264">
        <f>'[3]For-data-entry'!CG38</f>
        <v>4347</v>
      </c>
      <c r="I49" s="264">
        <f>'[3]For-data-entry'!CH38</f>
        <v>863</v>
      </c>
      <c r="J49" s="264">
        <f>'[3]For-data-entry'!CI38</f>
        <v>30314</v>
      </c>
      <c r="K49" s="264">
        <f>'[3]For-data-entry'!CJ38</f>
        <v>0</v>
      </c>
      <c r="L49" s="264">
        <f>'[3]For-data-entry'!CK38</f>
        <v>0</v>
      </c>
      <c r="M49" s="264">
        <f>'[3]For-data-entry'!CL38</f>
        <v>6</v>
      </c>
      <c r="N49" s="264">
        <f>'[3]For-data-entry'!CM38</f>
        <v>33</v>
      </c>
      <c r="O49" s="264">
        <f>'[3]For-data-entry'!CN38</f>
        <v>0</v>
      </c>
      <c r="P49" s="264">
        <f>'[3]For-data-entry'!CO38</f>
        <v>0</v>
      </c>
      <c r="Q49" s="264">
        <f>'[3]For-data-entry'!CP38</f>
        <v>0</v>
      </c>
      <c r="R49" s="264">
        <f>'[3]For-data-entry'!CQ38</f>
        <v>0</v>
      </c>
      <c r="S49" s="264">
        <f>'[3]For-data-entry'!CR38</f>
        <v>0</v>
      </c>
      <c r="T49" s="264">
        <f>'[3]For-data-entry'!CS38</f>
        <v>0</v>
      </c>
      <c r="U49" s="264">
        <f>'[3]For-data-entry'!CT38</f>
        <v>0</v>
      </c>
      <c r="V49" s="264">
        <f>'[3]For-data-entry'!CU38</f>
        <v>0</v>
      </c>
      <c r="W49" s="264">
        <f>'[3]For-data-entry'!CV38</f>
        <v>0</v>
      </c>
      <c r="X49" s="264">
        <f>'[3]For-data-entry'!CW38</f>
        <v>0</v>
      </c>
      <c r="Y49" s="264">
        <f>'[3]For-data-entry'!CX38</f>
        <v>0</v>
      </c>
      <c r="Z49" s="264">
        <f>'[3]For-data-entry'!CY38</f>
        <v>0</v>
      </c>
      <c r="AA49" s="264">
        <f>'[3]For-data-entry'!CZ38</f>
        <v>57</v>
      </c>
      <c r="AB49" s="264">
        <f>'[3]For-data-entry'!DA38</f>
        <v>4374</v>
      </c>
      <c r="AC49" s="264">
        <f>'[3]For-data-entry'!DB38</f>
        <v>896</v>
      </c>
      <c r="AD49" s="264">
        <f>'[3]For-data-entry'!DC38</f>
        <v>30430</v>
      </c>
    </row>
    <row r="50" spans="1:30">
      <c r="A50" s="271">
        <v>8</v>
      </c>
      <c r="B50" s="272" t="str">
        <f>'[3]For-data-entry'!B39</f>
        <v>Karur Vysya Bank Ltd.</v>
      </c>
      <c r="C50" s="264">
        <f>'[3]For-data-entry'!CB39</f>
        <v>54</v>
      </c>
      <c r="D50" s="264">
        <f>'[3]For-data-entry'!CC39</f>
        <v>59.17</v>
      </c>
      <c r="E50" s="264">
        <f>'[3]For-data-entry'!CD39</f>
        <v>154</v>
      </c>
      <c r="F50" s="264">
        <f>'[3]For-data-entry'!CE39</f>
        <v>245.91</v>
      </c>
      <c r="G50" s="264">
        <f>'[3]For-data-entry'!CF39</f>
        <v>475</v>
      </c>
      <c r="H50" s="264">
        <f>'[3]For-data-entry'!CG39</f>
        <v>489</v>
      </c>
      <c r="I50" s="264">
        <f>'[3]For-data-entry'!CH39</f>
        <v>1323</v>
      </c>
      <c r="J50" s="264">
        <f>'[3]For-data-entry'!CI39</f>
        <v>2097.12</v>
      </c>
      <c r="K50" s="264">
        <f>'[3]For-data-entry'!CJ39</f>
        <v>0</v>
      </c>
      <c r="L50" s="264">
        <f>'[3]For-data-entry'!CK39</f>
        <v>0</v>
      </c>
      <c r="M50" s="264">
        <f>'[3]For-data-entry'!CL39</f>
        <v>0</v>
      </c>
      <c r="N50" s="264">
        <f>'[3]For-data-entry'!CM39</f>
        <v>0</v>
      </c>
      <c r="O50" s="264">
        <f>'[3]For-data-entry'!CN39</f>
        <v>1</v>
      </c>
      <c r="P50" s="264">
        <f>'[3]For-data-entry'!CO39</f>
        <v>8</v>
      </c>
      <c r="Q50" s="264">
        <f>'[3]For-data-entry'!CP39</f>
        <v>3</v>
      </c>
      <c r="R50" s="264">
        <f>'[3]For-data-entry'!CQ39</f>
        <v>12.34</v>
      </c>
      <c r="S50" s="264">
        <f>'[3]For-data-entry'!CR39</f>
        <v>0</v>
      </c>
      <c r="T50" s="264">
        <f>'[3]For-data-entry'!CS39</f>
        <v>0</v>
      </c>
      <c r="U50" s="264">
        <f>'[3]For-data-entry'!CT39</f>
        <v>0</v>
      </c>
      <c r="V50" s="264">
        <f>'[3]For-data-entry'!CU39</f>
        <v>0</v>
      </c>
      <c r="W50" s="264">
        <f>'[3]For-data-entry'!CV39</f>
        <v>2</v>
      </c>
      <c r="X50" s="264">
        <f>'[3]For-data-entry'!CW39</f>
        <v>2.86</v>
      </c>
      <c r="Y50" s="264">
        <f>'[3]For-data-entry'!CX39</f>
        <v>19</v>
      </c>
      <c r="Z50" s="264">
        <f>'[3]For-data-entry'!CY39</f>
        <v>4841</v>
      </c>
      <c r="AA50" s="264">
        <f>'[3]For-data-entry'!CZ39</f>
        <v>532</v>
      </c>
      <c r="AB50" s="264">
        <f>'[3]For-data-entry'!DA39</f>
        <v>559.03</v>
      </c>
      <c r="AC50" s="264">
        <f>'[3]For-data-entry'!DB39</f>
        <v>1499</v>
      </c>
      <c r="AD50" s="264">
        <f>'[3]For-data-entry'!DC39</f>
        <v>7196.37</v>
      </c>
    </row>
    <row r="51" spans="1:30">
      <c r="A51" s="271">
        <v>9</v>
      </c>
      <c r="B51" s="272" t="str">
        <f>'[3]For-data-entry'!B40</f>
        <v>Lakshmi Vilas Bank Ltd</v>
      </c>
      <c r="C51" s="264">
        <f>'[3]For-data-entry'!CB40</f>
        <v>44</v>
      </c>
      <c r="D51" s="264">
        <f>'[3]For-data-entry'!CC40</f>
        <v>48</v>
      </c>
      <c r="E51" s="264">
        <f>'[3]For-data-entry'!CD40</f>
        <v>121</v>
      </c>
      <c r="F51" s="264">
        <f>'[3]For-data-entry'!CE40</f>
        <v>310.31</v>
      </c>
      <c r="G51" s="264">
        <f>'[3]For-data-entry'!CF40</f>
        <v>282</v>
      </c>
      <c r="H51" s="264">
        <f>'[3]For-data-entry'!CG40</f>
        <v>350</v>
      </c>
      <c r="I51" s="264">
        <f>'[3]For-data-entry'!CH40</f>
        <v>775</v>
      </c>
      <c r="J51" s="264">
        <f>'[3]For-data-entry'!CI40</f>
        <v>1512.47</v>
      </c>
      <c r="K51" s="264">
        <f>'[3]For-data-entry'!CJ40</f>
        <v>4</v>
      </c>
      <c r="L51" s="264">
        <f>'[3]For-data-entry'!CK40</f>
        <v>12</v>
      </c>
      <c r="M51" s="264">
        <f>'[3]For-data-entry'!CL40</f>
        <v>5</v>
      </c>
      <c r="N51" s="264">
        <f>'[3]For-data-entry'!CM40</f>
        <v>15.87</v>
      </c>
      <c r="O51" s="264">
        <f>'[3]For-data-entry'!CN40</f>
        <v>0</v>
      </c>
      <c r="P51" s="264">
        <f>'[3]For-data-entry'!CO40</f>
        <v>0</v>
      </c>
      <c r="Q51" s="264">
        <f>'[3]For-data-entry'!CP40</f>
        <v>3</v>
      </c>
      <c r="R51" s="264">
        <f>'[3]For-data-entry'!CQ40</f>
        <v>33.6</v>
      </c>
      <c r="S51" s="264">
        <f>'[3]For-data-entry'!CR40</f>
        <v>0</v>
      </c>
      <c r="T51" s="264">
        <f>'[3]For-data-entry'!CS40</f>
        <v>0</v>
      </c>
      <c r="U51" s="264">
        <f>'[3]For-data-entry'!CT40</f>
        <v>0</v>
      </c>
      <c r="V51" s="264">
        <f>'[3]For-data-entry'!CU40</f>
        <v>0</v>
      </c>
      <c r="W51" s="264">
        <f>'[3]For-data-entry'!CV40</f>
        <v>148</v>
      </c>
      <c r="X51" s="264">
        <f>'[3]For-data-entry'!CW40</f>
        <v>120</v>
      </c>
      <c r="Y51" s="264">
        <f>'[3]For-data-entry'!CX40</f>
        <v>254</v>
      </c>
      <c r="Z51" s="264">
        <f>'[3]For-data-entry'!CY40</f>
        <v>239.54</v>
      </c>
      <c r="AA51" s="264">
        <f>'[3]For-data-entry'!CZ40</f>
        <v>478</v>
      </c>
      <c r="AB51" s="264">
        <f>'[3]For-data-entry'!DA40</f>
        <v>530</v>
      </c>
      <c r="AC51" s="264">
        <f>'[3]For-data-entry'!DB40</f>
        <v>1158</v>
      </c>
      <c r="AD51" s="264">
        <f>'[3]For-data-entry'!DC40</f>
        <v>2111.79</v>
      </c>
    </row>
    <row r="52" spans="1:30">
      <c r="A52" s="271">
        <v>10</v>
      </c>
      <c r="B52" s="272" t="str">
        <f>'[3]For-data-entry'!B41</f>
        <v xml:space="preserve">Ratnakar Bank Ltd </v>
      </c>
      <c r="C52" s="264">
        <f>'[3]For-data-entry'!CB41</f>
        <v>32</v>
      </c>
      <c r="D52" s="264">
        <f>'[3]For-data-entry'!CC41</f>
        <v>38.94</v>
      </c>
      <c r="E52" s="264">
        <f>'[3]For-data-entry'!CD41</f>
        <v>145</v>
      </c>
      <c r="F52" s="264">
        <f>'[3]For-data-entry'!CE41</f>
        <v>122.95</v>
      </c>
      <c r="G52" s="264">
        <f>'[3]For-data-entry'!CF41</f>
        <v>2011</v>
      </c>
      <c r="H52" s="264">
        <f>'[3]For-data-entry'!CG41</f>
        <v>677.44</v>
      </c>
      <c r="I52" s="264">
        <f>'[3]For-data-entry'!CH41</f>
        <v>8115</v>
      </c>
      <c r="J52" s="264">
        <f>'[3]For-data-entry'!CI41</f>
        <v>1923.28</v>
      </c>
      <c r="K52" s="264">
        <f>'[3]For-data-entry'!CJ41</f>
        <v>5</v>
      </c>
      <c r="L52" s="264">
        <f>'[3]For-data-entry'!CK41</f>
        <v>1.1200000000000001</v>
      </c>
      <c r="M52" s="264">
        <f>'[3]For-data-entry'!CL41</f>
        <v>7</v>
      </c>
      <c r="N52" s="264">
        <f>'[3]For-data-entry'!CM41</f>
        <v>1.35</v>
      </c>
      <c r="O52" s="264">
        <f>'[3]For-data-entry'!CN41</f>
        <v>1</v>
      </c>
      <c r="P52" s="264">
        <f>'[3]For-data-entry'!CO41</f>
        <v>0.2</v>
      </c>
      <c r="Q52" s="264">
        <f>'[3]For-data-entry'!CP41</f>
        <v>6</v>
      </c>
      <c r="R52" s="264">
        <f>'[3]For-data-entry'!CQ41</f>
        <v>0.73</v>
      </c>
      <c r="S52" s="264">
        <f>'[3]For-data-entry'!CR41</f>
        <v>1</v>
      </c>
      <c r="T52" s="264">
        <f>'[3]For-data-entry'!CS41</f>
        <v>0.08</v>
      </c>
      <c r="U52" s="264">
        <f>'[3]For-data-entry'!CT41</f>
        <v>2</v>
      </c>
      <c r="V52" s="264">
        <f>'[3]For-data-entry'!CU41</f>
        <v>0.24</v>
      </c>
      <c r="W52" s="264">
        <f>'[3]For-data-entry'!CV41</f>
        <v>0</v>
      </c>
      <c r="X52" s="264">
        <f>'[3]For-data-entry'!CW41</f>
        <v>0</v>
      </c>
      <c r="Y52" s="264">
        <f>'[3]For-data-entry'!CX41</f>
        <v>9</v>
      </c>
      <c r="Z52" s="264">
        <f>'[3]For-data-entry'!CY41</f>
        <v>2.3199999999999998</v>
      </c>
      <c r="AA52" s="264">
        <f>'[3]For-data-entry'!CZ41</f>
        <v>2050</v>
      </c>
      <c r="AB52" s="264">
        <f>'[3]For-data-entry'!DA41</f>
        <v>717.7800000000002</v>
      </c>
      <c r="AC52" s="264">
        <f>'[3]For-data-entry'!DB41</f>
        <v>8284</v>
      </c>
      <c r="AD52" s="264">
        <f>'[3]For-data-entry'!DC41</f>
        <v>2050.87</v>
      </c>
    </row>
    <row r="53" spans="1:30">
      <c r="A53" s="271">
        <v>11</v>
      </c>
      <c r="B53" s="272" t="str">
        <f>'[3]For-data-entry'!B42</f>
        <v>South Indian Bank Ltd</v>
      </c>
      <c r="C53" s="264">
        <f>'[3]For-data-entry'!CB42</f>
        <v>1724</v>
      </c>
      <c r="D53" s="264">
        <f>'[3]For-data-entry'!CC42</f>
        <v>2147</v>
      </c>
      <c r="E53" s="264">
        <f>'[3]For-data-entry'!CD42</f>
        <v>2908</v>
      </c>
      <c r="F53" s="264">
        <f>'[3]For-data-entry'!CE42</f>
        <v>9313</v>
      </c>
      <c r="G53" s="264">
        <f>'[3]For-data-entry'!CF42</f>
        <v>4650</v>
      </c>
      <c r="H53" s="264">
        <f>'[3]For-data-entry'!CG42</f>
        <v>4079</v>
      </c>
      <c r="I53" s="264">
        <f>'[3]For-data-entry'!CH42</f>
        <v>6253</v>
      </c>
      <c r="J53" s="264">
        <f>'[3]For-data-entry'!CI42</f>
        <v>7862</v>
      </c>
      <c r="K53" s="264">
        <f>'[3]For-data-entry'!CJ42</f>
        <v>6</v>
      </c>
      <c r="L53" s="264">
        <f>'[3]For-data-entry'!CK42</f>
        <v>6</v>
      </c>
      <c r="M53" s="264">
        <f>'[3]For-data-entry'!CL42</f>
        <v>10</v>
      </c>
      <c r="N53" s="264">
        <f>'[3]For-data-entry'!CM42</f>
        <v>10</v>
      </c>
      <c r="O53" s="264">
        <f>'[3]For-data-entry'!CN42</f>
        <v>15</v>
      </c>
      <c r="P53" s="264">
        <f>'[3]For-data-entry'!CO42</f>
        <v>5</v>
      </c>
      <c r="Q53" s="264">
        <f>'[3]For-data-entry'!CP42</f>
        <v>19</v>
      </c>
      <c r="R53" s="264">
        <f>'[3]For-data-entry'!CQ42</f>
        <v>8</v>
      </c>
      <c r="S53" s="264">
        <f>'[3]For-data-entry'!CR42</f>
        <v>33</v>
      </c>
      <c r="T53" s="264">
        <f>'[3]For-data-entry'!CS42</f>
        <v>22</v>
      </c>
      <c r="U53" s="264">
        <f>'[3]For-data-entry'!CT42</f>
        <v>48</v>
      </c>
      <c r="V53" s="264">
        <f>'[3]For-data-entry'!CU42</f>
        <v>34</v>
      </c>
      <c r="W53" s="264">
        <f>'[3]For-data-entry'!CV42</f>
        <v>2</v>
      </c>
      <c r="X53" s="264">
        <f>'[3]For-data-entry'!CW42</f>
        <v>24</v>
      </c>
      <c r="Y53" s="264">
        <f>'[3]For-data-entry'!CX42</f>
        <v>3</v>
      </c>
      <c r="Z53" s="264">
        <f>'[3]For-data-entry'!CY42</f>
        <v>66</v>
      </c>
      <c r="AA53" s="264">
        <f>'[3]For-data-entry'!CZ42</f>
        <v>6430</v>
      </c>
      <c r="AB53" s="264">
        <f>'[3]For-data-entry'!DA42</f>
        <v>6283</v>
      </c>
      <c r="AC53" s="264">
        <f>'[3]For-data-entry'!DB42</f>
        <v>9241</v>
      </c>
      <c r="AD53" s="264">
        <f>'[3]For-data-entry'!DC42</f>
        <v>17293</v>
      </c>
    </row>
    <row r="54" spans="1:30">
      <c r="A54" s="271">
        <v>12</v>
      </c>
      <c r="B54" s="272" t="str">
        <f>'[3]For-data-entry'!B43</f>
        <v>Tamil Nadu Merchantile Bank Ltd.</v>
      </c>
      <c r="C54" s="264">
        <f>'[3]For-data-entry'!CB43</f>
        <v>216</v>
      </c>
      <c r="D54" s="264">
        <f>'[3]For-data-entry'!CC43</f>
        <v>435.67</v>
      </c>
      <c r="E54" s="264">
        <f>'[3]For-data-entry'!CD43</f>
        <v>365</v>
      </c>
      <c r="F54" s="264">
        <f>'[3]For-data-entry'!CE43</f>
        <v>2086.96</v>
      </c>
      <c r="G54" s="264">
        <f>'[3]For-data-entry'!CF43</f>
        <v>113</v>
      </c>
      <c r="H54" s="264">
        <f>'[3]For-data-entry'!CG43</f>
        <v>261.45999999999998</v>
      </c>
      <c r="I54" s="264">
        <f>'[3]For-data-entry'!CH43</f>
        <v>232</v>
      </c>
      <c r="J54" s="264">
        <f>'[3]For-data-entry'!CI43</f>
        <v>1334.28</v>
      </c>
      <c r="K54" s="264">
        <f>'[3]For-data-entry'!CJ43</f>
        <v>0</v>
      </c>
      <c r="L54" s="264">
        <f>'[3]For-data-entry'!CK43</f>
        <v>0</v>
      </c>
      <c r="M54" s="264">
        <f>'[3]For-data-entry'!CL43</f>
        <v>0</v>
      </c>
      <c r="N54" s="264">
        <f>'[3]For-data-entry'!CM43</f>
        <v>0</v>
      </c>
      <c r="O54" s="264">
        <f>'[3]For-data-entry'!CN43</f>
        <v>0</v>
      </c>
      <c r="P54" s="264">
        <f>'[3]For-data-entry'!CO43</f>
        <v>0</v>
      </c>
      <c r="Q54" s="264">
        <f>'[3]For-data-entry'!CP43</f>
        <v>0</v>
      </c>
      <c r="R54" s="264">
        <f>'[3]For-data-entry'!CQ43</f>
        <v>0</v>
      </c>
      <c r="S54" s="264">
        <f>'[3]For-data-entry'!CR43</f>
        <v>0</v>
      </c>
      <c r="T54" s="264">
        <f>'[3]For-data-entry'!CS43</f>
        <v>0</v>
      </c>
      <c r="U54" s="264">
        <f>'[3]For-data-entry'!CT43</f>
        <v>0</v>
      </c>
      <c r="V54" s="264">
        <f>'[3]For-data-entry'!CU43</f>
        <v>0</v>
      </c>
      <c r="W54" s="264">
        <f>'[3]For-data-entry'!CV43</f>
        <v>0</v>
      </c>
      <c r="X54" s="264">
        <f>'[3]For-data-entry'!CW43</f>
        <v>0</v>
      </c>
      <c r="Y54" s="264">
        <f>'[3]For-data-entry'!CX43</f>
        <v>0</v>
      </c>
      <c r="Z54" s="264">
        <f>'[3]For-data-entry'!CY43</f>
        <v>0</v>
      </c>
      <c r="AA54" s="264">
        <f>'[3]For-data-entry'!CZ43</f>
        <v>329</v>
      </c>
      <c r="AB54" s="264">
        <f>'[3]For-data-entry'!DA43</f>
        <v>697.13</v>
      </c>
      <c r="AC54" s="264">
        <f>'[3]For-data-entry'!DB43</f>
        <v>597</v>
      </c>
      <c r="AD54" s="264">
        <f>'[3]For-data-entry'!DC43</f>
        <v>3421.24</v>
      </c>
    </row>
    <row r="55" spans="1:30">
      <c r="A55" s="271">
        <v>13</v>
      </c>
      <c r="B55" s="272" t="str">
        <f>'[3]For-data-entry'!B44</f>
        <v>IndusInd Bank</v>
      </c>
      <c r="C55" s="264">
        <f>'[3]For-data-entry'!CB44</f>
        <v>115</v>
      </c>
      <c r="D55" s="264">
        <f>'[3]For-data-entry'!CC44</f>
        <v>178.5864</v>
      </c>
      <c r="E55" s="264">
        <f>'[3]For-data-entry'!CD44</f>
        <v>502</v>
      </c>
      <c r="F55" s="264">
        <f>'[3]For-data-entry'!CE44</f>
        <v>639.54</v>
      </c>
      <c r="G55" s="264">
        <f>'[3]For-data-entry'!CF44</f>
        <v>1263</v>
      </c>
      <c r="H55" s="264">
        <f>'[3]For-data-entry'!CG44</f>
        <v>2849.8584999999998</v>
      </c>
      <c r="I55" s="264">
        <f>'[3]For-data-entry'!CH44</f>
        <v>7335</v>
      </c>
      <c r="J55" s="264">
        <f>'[3]For-data-entry'!CI44</f>
        <v>13113.41</v>
      </c>
      <c r="K55" s="264">
        <f>'[3]For-data-entry'!CJ44</f>
        <v>2</v>
      </c>
      <c r="L55" s="264">
        <f>'[3]For-data-entry'!CK44</f>
        <v>5.04</v>
      </c>
      <c r="M55" s="264">
        <f>'[3]For-data-entry'!CL44</f>
        <v>7</v>
      </c>
      <c r="N55" s="264">
        <f>'[3]For-data-entry'!CM44</f>
        <v>8.76</v>
      </c>
      <c r="O55" s="264">
        <f>'[3]For-data-entry'!CN44</f>
        <v>0</v>
      </c>
      <c r="P55" s="264">
        <f>'[3]For-data-entry'!CO44</f>
        <v>0</v>
      </c>
      <c r="Q55" s="264">
        <f>'[3]For-data-entry'!CP44</f>
        <v>1</v>
      </c>
      <c r="R55" s="264">
        <f>'[3]For-data-entry'!CQ44</f>
        <v>2.54</v>
      </c>
      <c r="S55" s="264">
        <f>'[3]For-data-entry'!CR44</f>
        <v>0</v>
      </c>
      <c r="T55" s="264">
        <f>'[3]For-data-entry'!CS44</f>
        <v>0</v>
      </c>
      <c r="U55" s="264">
        <f>'[3]For-data-entry'!CT44</f>
        <v>1</v>
      </c>
      <c r="V55" s="264">
        <f>'[3]For-data-entry'!CU44</f>
        <v>0.28000000000000003</v>
      </c>
      <c r="W55" s="264">
        <f>'[3]For-data-entry'!CV44</f>
        <v>4</v>
      </c>
      <c r="X55" s="264">
        <f>'[3]For-data-entry'!CW44</f>
        <v>7.3989000000000003</v>
      </c>
      <c r="Y55" s="264">
        <f>'[3]For-data-entry'!CX44</f>
        <v>18</v>
      </c>
      <c r="Z55" s="264">
        <f>'[3]For-data-entry'!CY44</f>
        <v>21.89</v>
      </c>
      <c r="AA55" s="264">
        <f>'[3]For-data-entry'!CZ44</f>
        <v>1384</v>
      </c>
      <c r="AB55" s="264">
        <f>'[3]For-data-entry'!DA44</f>
        <v>3040.8838000000001</v>
      </c>
      <c r="AC55" s="264">
        <f>'[3]For-data-entry'!DB44</f>
        <v>7864</v>
      </c>
      <c r="AD55" s="264">
        <f>'[3]For-data-entry'!DC44</f>
        <v>13786.420000000002</v>
      </c>
    </row>
    <row r="56" spans="1:30">
      <c r="A56" s="271">
        <v>14</v>
      </c>
      <c r="B56" s="272" t="str">
        <f>'[3]For-data-entry'!B45</f>
        <v>HDFC Bank Ltd</v>
      </c>
      <c r="C56" s="264">
        <f>'[3]For-data-entry'!CB45</f>
        <v>748</v>
      </c>
      <c r="D56" s="264">
        <f>'[3]For-data-entry'!CC45</f>
        <v>843.05</v>
      </c>
      <c r="E56" s="264">
        <f>'[3]For-data-entry'!CD45</f>
        <v>3573</v>
      </c>
      <c r="F56" s="264">
        <f>'[3]For-data-entry'!CE45</f>
        <v>4741.59</v>
      </c>
      <c r="G56" s="264">
        <f>'[3]For-data-entry'!CF45</f>
        <v>12557</v>
      </c>
      <c r="H56" s="264">
        <f>'[3]For-data-entry'!CG45</f>
        <v>7763.45</v>
      </c>
      <c r="I56" s="264">
        <f>'[3]For-data-entry'!CH45</f>
        <v>51058</v>
      </c>
      <c r="J56" s="264">
        <f>'[3]For-data-entry'!CI45</f>
        <v>32101.27</v>
      </c>
      <c r="K56" s="264">
        <f>'[3]For-data-entry'!CJ45</f>
        <v>8</v>
      </c>
      <c r="L56" s="264">
        <f>'[3]For-data-entry'!CK45</f>
        <v>21.82</v>
      </c>
      <c r="M56" s="264">
        <f>'[3]For-data-entry'!CL45</f>
        <v>53</v>
      </c>
      <c r="N56" s="264">
        <f>'[3]For-data-entry'!CM45</f>
        <v>89.62</v>
      </c>
      <c r="O56" s="264">
        <f>'[3]For-data-entry'!CN45</f>
        <v>13</v>
      </c>
      <c r="P56" s="264">
        <f>'[3]For-data-entry'!CO45</f>
        <v>3.02</v>
      </c>
      <c r="Q56" s="264">
        <f>'[3]For-data-entry'!CP45</f>
        <v>60</v>
      </c>
      <c r="R56" s="264">
        <f>'[3]For-data-entry'!CQ45</f>
        <v>13.54</v>
      </c>
      <c r="S56" s="264">
        <f>'[3]For-data-entry'!CR45</f>
        <v>4</v>
      </c>
      <c r="T56" s="264">
        <f>'[3]For-data-entry'!CS45</f>
        <v>1.68</v>
      </c>
      <c r="U56" s="264">
        <f>'[3]For-data-entry'!CT45</f>
        <v>25</v>
      </c>
      <c r="V56" s="264">
        <f>'[3]For-data-entry'!CU45</f>
        <v>51.15</v>
      </c>
      <c r="W56" s="264">
        <f>'[3]For-data-entry'!CV45</f>
        <v>52</v>
      </c>
      <c r="X56" s="264">
        <f>'[3]For-data-entry'!CW45</f>
        <v>93.74</v>
      </c>
      <c r="Y56" s="264">
        <f>'[3]For-data-entry'!CX45</f>
        <v>238</v>
      </c>
      <c r="Z56" s="264">
        <f>'[3]For-data-entry'!CY45</f>
        <v>388.07</v>
      </c>
      <c r="AA56" s="264">
        <f>'[3]For-data-entry'!CZ45</f>
        <v>13382</v>
      </c>
      <c r="AB56" s="264">
        <f>'[3]For-data-entry'!DA45</f>
        <v>8726.76</v>
      </c>
      <c r="AC56" s="264">
        <f>'[3]For-data-entry'!DB45</f>
        <v>55007</v>
      </c>
      <c r="AD56" s="264">
        <f>'[3]For-data-entry'!DC45</f>
        <v>37385.240000000005</v>
      </c>
    </row>
    <row r="57" spans="1:30">
      <c r="A57" s="271">
        <v>15</v>
      </c>
      <c r="B57" s="272" t="str">
        <f>'[3]For-data-entry'!B46</f>
        <v xml:space="preserve">Axis Bank Ltd </v>
      </c>
      <c r="C57" s="264">
        <f>'[3]For-data-entry'!CB46</f>
        <v>342</v>
      </c>
      <c r="D57" s="264">
        <f>'[3]For-data-entry'!CC46</f>
        <v>1570</v>
      </c>
      <c r="E57" s="264">
        <f>'[3]For-data-entry'!CD46</f>
        <v>1010</v>
      </c>
      <c r="F57" s="264">
        <f>'[3]For-data-entry'!CE46</f>
        <v>5747</v>
      </c>
      <c r="G57" s="264">
        <f>'[3]For-data-entry'!CF46</f>
        <v>3086</v>
      </c>
      <c r="H57" s="264">
        <f>'[3]For-data-entry'!CG46</f>
        <v>7138</v>
      </c>
      <c r="I57" s="264">
        <f>'[3]For-data-entry'!CH46</f>
        <v>6203</v>
      </c>
      <c r="J57" s="264">
        <f>'[3]For-data-entry'!CI46</f>
        <v>14192</v>
      </c>
      <c r="K57" s="264">
        <f>'[3]For-data-entry'!CJ46</f>
        <v>23</v>
      </c>
      <c r="L57" s="264">
        <f>'[3]For-data-entry'!CK46</f>
        <v>98</v>
      </c>
      <c r="M57" s="264">
        <f>'[3]For-data-entry'!CL46</f>
        <v>39</v>
      </c>
      <c r="N57" s="264">
        <f>'[3]For-data-entry'!CM46</f>
        <v>290</v>
      </c>
      <c r="O57" s="264">
        <f>'[3]For-data-entry'!CN46</f>
        <v>2</v>
      </c>
      <c r="P57" s="264">
        <f>'[3]For-data-entry'!CO46</f>
        <v>8</v>
      </c>
      <c r="Q57" s="264">
        <f>'[3]For-data-entry'!CP46</f>
        <v>3</v>
      </c>
      <c r="R57" s="264">
        <f>'[3]For-data-entry'!CQ46</f>
        <v>6</v>
      </c>
      <c r="S57" s="264">
        <f>'[3]For-data-entry'!CR46</f>
        <v>0</v>
      </c>
      <c r="T57" s="264">
        <f>'[3]For-data-entry'!CS46</f>
        <v>0</v>
      </c>
      <c r="U57" s="264">
        <f>'[3]For-data-entry'!CT46</f>
        <v>0</v>
      </c>
      <c r="V57" s="264">
        <f>'[3]For-data-entry'!CU46</f>
        <v>0</v>
      </c>
      <c r="W57" s="264">
        <f>'[3]For-data-entry'!CV46</f>
        <v>0</v>
      </c>
      <c r="X57" s="264">
        <f>'[3]For-data-entry'!CW46</f>
        <v>0</v>
      </c>
      <c r="Y57" s="264">
        <f>'[3]For-data-entry'!CX46</f>
        <v>0</v>
      </c>
      <c r="Z57" s="264">
        <f>'[3]For-data-entry'!CY46</f>
        <v>0</v>
      </c>
      <c r="AA57" s="264">
        <f>'[3]For-data-entry'!CZ46</f>
        <v>3453</v>
      </c>
      <c r="AB57" s="264">
        <f>'[3]For-data-entry'!DA46</f>
        <v>8814</v>
      </c>
      <c r="AC57" s="264">
        <f>'[3]For-data-entry'!DB46</f>
        <v>7255</v>
      </c>
      <c r="AD57" s="264">
        <f>'[3]For-data-entry'!DC46</f>
        <v>20235</v>
      </c>
    </row>
    <row r="58" spans="1:30">
      <c r="A58" s="271">
        <v>16</v>
      </c>
      <c r="B58" s="272" t="str">
        <f>'[3]For-data-entry'!B47</f>
        <v>ICICI Bank Ltd</v>
      </c>
      <c r="C58" s="264">
        <f>'[3]For-data-entry'!CB47</f>
        <v>590</v>
      </c>
      <c r="D58" s="264">
        <f>'[3]For-data-entry'!CC47</f>
        <v>5005.0600000000004</v>
      </c>
      <c r="E58" s="264">
        <f>'[3]For-data-entry'!CD47</f>
        <v>5554</v>
      </c>
      <c r="F58" s="264">
        <f>'[3]For-data-entry'!CE47</f>
        <v>62531.5</v>
      </c>
      <c r="G58" s="264">
        <f>'[3]For-data-entry'!CF47</f>
        <v>3888</v>
      </c>
      <c r="H58" s="264">
        <f>'[3]For-data-entry'!CG47</f>
        <v>10755.17</v>
      </c>
      <c r="I58" s="264">
        <f>'[3]For-data-entry'!CH47</f>
        <v>17382</v>
      </c>
      <c r="J58" s="264">
        <f>'[3]For-data-entry'!CI47</f>
        <v>75853.850000000006</v>
      </c>
      <c r="K58" s="264">
        <f>'[3]For-data-entry'!CJ47</f>
        <v>22</v>
      </c>
      <c r="L58" s="264">
        <f>'[3]For-data-entry'!CK47</f>
        <v>241</v>
      </c>
      <c r="M58" s="264">
        <f>'[3]For-data-entry'!CL47</f>
        <v>253</v>
      </c>
      <c r="N58" s="264">
        <f>'[3]For-data-entry'!CM47</f>
        <v>4222.62</v>
      </c>
      <c r="O58" s="264">
        <f>'[3]For-data-entry'!CN47</f>
        <v>19</v>
      </c>
      <c r="P58" s="264">
        <f>'[3]For-data-entry'!CO47</f>
        <v>24</v>
      </c>
      <c r="Q58" s="264">
        <f>'[3]For-data-entry'!CP47</f>
        <v>146</v>
      </c>
      <c r="R58" s="264">
        <f>'[3]For-data-entry'!CQ47</f>
        <v>625</v>
      </c>
      <c r="S58" s="264">
        <f>'[3]For-data-entry'!CR47</f>
        <v>19</v>
      </c>
      <c r="T58" s="264">
        <f>'[3]For-data-entry'!CS47</f>
        <v>4</v>
      </c>
      <c r="U58" s="264">
        <f>'[3]For-data-entry'!CT47</f>
        <v>70</v>
      </c>
      <c r="V58" s="264">
        <f>'[3]For-data-entry'!CU47</f>
        <v>211</v>
      </c>
      <c r="W58" s="264">
        <f>'[3]For-data-entry'!CV47</f>
        <v>10</v>
      </c>
      <c r="X58" s="264">
        <f>'[3]For-data-entry'!CW47</f>
        <v>1038</v>
      </c>
      <c r="Y58" s="264">
        <f>'[3]For-data-entry'!CX47</f>
        <v>223</v>
      </c>
      <c r="Z58" s="264">
        <f>'[3]For-data-entry'!CY47</f>
        <v>6838.58</v>
      </c>
      <c r="AA58" s="264">
        <f>'[3]For-data-entry'!CZ47</f>
        <v>4548</v>
      </c>
      <c r="AB58" s="264">
        <f>'[3]For-data-entry'!DA47</f>
        <v>17067.23</v>
      </c>
      <c r="AC58" s="264">
        <f>'[3]For-data-entry'!DB47</f>
        <v>23628</v>
      </c>
      <c r="AD58" s="264">
        <f>'[3]For-data-entry'!DC47</f>
        <v>150282.54999999999</v>
      </c>
    </row>
    <row r="59" spans="1:30">
      <c r="A59" s="271">
        <v>17</v>
      </c>
      <c r="B59" s="272" t="str">
        <f>'[3]For-data-entry'!B48</f>
        <v>YES BANK Ltd.</v>
      </c>
      <c r="C59" s="264">
        <f>'[3]For-data-entry'!CB48</f>
        <v>11</v>
      </c>
      <c r="D59" s="264">
        <f>'[3]For-data-entry'!CC48</f>
        <v>269</v>
      </c>
      <c r="E59" s="264">
        <f>'[3]For-data-entry'!CD48</f>
        <v>53</v>
      </c>
      <c r="F59" s="264">
        <f>'[3]For-data-entry'!CE48</f>
        <v>906</v>
      </c>
      <c r="G59" s="264">
        <f>'[3]For-data-entry'!CF48</f>
        <v>20</v>
      </c>
      <c r="H59" s="264">
        <f>'[3]For-data-entry'!CG48</f>
        <v>385</v>
      </c>
      <c r="I59" s="264">
        <f>'[3]For-data-entry'!CH48</f>
        <v>156</v>
      </c>
      <c r="J59" s="264">
        <f>'[3]For-data-entry'!CI48</f>
        <v>13724</v>
      </c>
      <c r="K59" s="264">
        <f>'[3]For-data-entry'!CJ48</f>
        <v>0</v>
      </c>
      <c r="L59" s="264">
        <f>'[3]For-data-entry'!CK48</f>
        <v>0</v>
      </c>
      <c r="M59" s="264">
        <f>'[3]For-data-entry'!CL48</f>
        <v>0</v>
      </c>
      <c r="N59" s="264">
        <f>'[3]For-data-entry'!CM48</f>
        <v>0</v>
      </c>
      <c r="O59" s="264">
        <f>'[3]For-data-entry'!CN48</f>
        <v>0</v>
      </c>
      <c r="P59" s="264">
        <f>'[3]For-data-entry'!CO48</f>
        <v>0</v>
      </c>
      <c r="Q59" s="264">
        <f>'[3]For-data-entry'!CP48</f>
        <v>1</v>
      </c>
      <c r="R59" s="264">
        <f>'[3]For-data-entry'!CQ48</f>
        <v>6</v>
      </c>
      <c r="S59" s="264">
        <f>'[3]For-data-entry'!CR48</f>
        <v>0</v>
      </c>
      <c r="T59" s="264">
        <f>'[3]For-data-entry'!CS48</f>
        <v>0</v>
      </c>
      <c r="U59" s="264">
        <f>'[3]For-data-entry'!CT48</f>
        <v>0</v>
      </c>
      <c r="V59" s="264">
        <f>'[3]For-data-entry'!CU48</f>
        <v>0</v>
      </c>
      <c r="W59" s="264">
        <f>'[3]For-data-entry'!CV48</f>
        <v>1</v>
      </c>
      <c r="X59" s="264">
        <f>'[3]For-data-entry'!CW48</f>
        <v>55</v>
      </c>
      <c r="Y59" s="264">
        <f>'[3]For-data-entry'!CX48</f>
        <v>29</v>
      </c>
      <c r="Z59" s="264">
        <f>'[3]For-data-entry'!CY48</f>
        <v>2248</v>
      </c>
      <c r="AA59" s="264">
        <f>'[3]For-data-entry'!CZ48</f>
        <v>32</v>
      </c>
      <c r="AB59" s="264">
        <f>'[3]For-data-entry'!DA48</f>
        <v>709</v>
      </c>
      <c r="AC59" s="264">
        <f>'[3]For-data-entry'!DB48</f>
        <v>239</v>
      </c>
      <c r="AD59" s="264">
        <f>'[3]For-data-entry'!DC48</f>
        <v>16884</v>
      </c>
    </row>
    <row r="60" spans="1:30">
      <c r="A60" s="261"/>
      <c r="B60" s="262" t="s">
        <v>361</v>
      </c>
      <c r="C60" s="360">
        <f>'[3]For-data-entry'!CB49</f>
        <v>6121</v>
      </c>
      <c r="D60" s="360">
        <f>'[3]For-data-entry'!CC49</f>
        <v>26233.76874</v>
      </c>
      <c r="E60" s="360">
        <f>'[3]For-data-entry'!CD49</f>
        <v>21268</v>
      </c>
      <c r="F60" s="360">
        <f>'[3]For-data-entry'!CE49</f>
        <v>116279.03200000001</v>
      </c>
      <c r="G60" s="360">
        <f>'[3]For-data-entry'!CF49</f>
        <v>38360</v>
      </c>
      <c r="H60" s="360">
        <f>'[3]For-data-entry'!CG49</f>
        <v>61709.347109999995</v>
      </c>
      <c r="I60" s="360">
        <f>'[3]For-data-entry'!CH49</f>
        <v>124866</v>
      </c>
      <c r="J60" s="360">
        <f>'[3]For-data-entry'!CI49</f>
        <v>251484.46599999999</v>
      </c>
      <c r="K60" s="360">
        <f>'[3]For-data-entry'!CJ49</f>
        <v>79</v>
      </c>
      <c r="L60" s="360">
        <f>'[3]For-data-entry'!CK49</f>
        <v>525.16499999999996</v>
      </c>
      <c r="M60" s="360">
        <f>'[3]For-data-entry'!CL49</f>
        <v>543</v>
      </c>
      <c r="N60" s="360">
        <f>'[3]For-data-entry'!CM49</f>
        <v>11968.017</v>
      </c>
      <c r="O60" s="360">
        <f>'[3]For-data-entry'!CN49</f>
        <v>60</v>
      </c>
      <c r="P60" s="360">
        <f>'[3]For-data-entry'!CO49</f>
        <v>67.22</v>
      </c>
      <c r="Q60" s="360">
        <f>'[3]For-data-entry'!CP49</f>
        <v>266</v>
      </c>
      <c r="R60" s="360">
        <f>'[3]For-data-entry'!CQ49</f>
        <v>928.52114000000006</v>
      </c>
      <c r="S60" s="360">
        <f>'[3]For-data-entry'!CR49</f>
        <v>58</v>
      </c>
      <c r="T60" s="360">
        <f>'[3]For-data-entry'!CS49</f>
        <v>36.76</v>
      </c>
      <c r="U60" s="360">
        <f>'[3]For-data-entry'!CT49</f>
        <v>150</v>
      </c>
      <c r="V60" s="360">
        <f>'[3]For-data-entry'!CU49</f>
        <v>306.17745339999999</v>
      </c>
      <c r="W60" s="360">
        <f>'[3]For-data-entry'!CV49</f>
        <v>331</v>
      </c>
      <c r="X60" s="360">
        <f>'[3]For-data-entry'!CW49</f>
        <v>2199.5601699999997</v>
      </c>
      <c r="Y60" s="360">
        <f>'[3]For-data-entry'!CX49</f>
        <v>1442</v>
      </c>
      <c r="Z60" s="360">
        <f>'[3]For-data-entry'!CY49</f>
        <v>32279.93</v>
      </c>
      <c r="AA60" s="360">
        <f>'[3]For-data-entry'!CZ49</f>
        <v>45009</v>
      </c>
      <c r="AB60" s="360">
        <f>'[3]For-data-entry'!DA49</f>
        <v>90771.821019999988</v>
      </c>
      <c r="AC60" s="360">
        <f>'[3]For-data-entry'!DB49</f>
        <v>148535</v>
      </c>
      <c r="AD60" s="360">
        <f>'[3]For-data-entry'!DC49</f>
        <v>413246.14359340002</v>
      </c>
    </row>
    <row r="61" spans="1:30">
      <c r="A61" s="259" t="s">
        <v>362</v>
      </c>
      <c r="B61" s="269" t="s">
        <v>363</v>
      </c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</row>
    <row r="62" spans="1:30">
      <c r="A62" s="259">
        <v>1</v>
      </c>
      <c r="B62" s="260" t="str">
        <f>'[3]For-data-entry'!B51</f>
        <v xml:space="preserve">Kavery Grameena Bank </v>
      </c>
      <c r="C62" s="264">
        <f>'[3]For-data-entry'!CB51</f>
        <v>280</v>
      </c>
      <c r="D62" s="264">
        <f>'[3]For-data-entry'!CC51</f>
        <v>832</v>
      </c>
      <c r="E62" s="264">
        <f>'[3]For-data-entry'!CD51</f>
        <v>4172</v>
      </c>
      <c r="F62" s="264">
        <f>'[3]For-data-entry'!CE51</f>
        <v>8392</v>
      </c>
      <c r="G62" s="264">
        <f>'[3]For-data-entry'!CF51</f>
        <v>512</v>
      </c>
      <c r="H62" s="264">
        <f>'[3]For-data-entry'!CG51</f>
        <v>1258</v>
      </c>
      <c r="I62" s="264">
        <f>'[3]For-data-entry'!CH51</f>
        <v>12926</v>
      </c>
      <c r="J62" s="264">
        <f>'[3]For-data-entry'!CI51</f>
        <v>22908</v>
      </c>
      <c r="K62" s="264">
        <f>'[3]For-data-entry'!CJ51</f>
        <v>0</v>
      </c>
      <c r="L62" s="264">
        <f>'[3]For-data-entry'!CK51</f>
        <v>0</v>
      </c>
      <c r="M62" s="264">
        <f>'[3]For-data-entry'!CL51</f>
        <v>52</v>
      </c>
      <c r="N62" s="264">
        <f>'[3]For-data-entry'!CM51</f>
        <v>743</v>
      </c>
      <c r="O62" s="264">
        <f>'[3]For-data-entry'!CN51</f>
        <v>0</v>
      </c>
      <c r="P62" s="264">
        <f>'[3]For-data-entry'!CO51</f>
        <v>0</v>
      </c>
      <c r="Q62" s="264">
        <f>'[3]For-data-entry'!CP51</f>
        <v>0</v>
      </c>
      <c r="R62" s="264">
        <f>'[3]For-data-entry'!CQ51</f>
        <v>0</v>
      </c>
      <c r="S62" s="264">
        <f>'[3]For-data-entry'!CR51</f>
        <v>0</v>
      </c>
      <c r="T62" s="264">
        <f>'[3]For-data-entry'!CS51</f>
        <v>0</v>
      </c>
      <c r="U62" s="264">
        <f>'[3]For-data-entry'!CT51</f>
        <v>0</v>
      </c>
      <c r="V62" s="264">
        <f>'[3]For-data-entry'!CU51</f>
        <v>0</v>
      </c>
      <c r="W62" s="264">
        <f>'[3]For-data-entry'!CV51</f>
        <v>71</v>
      </c>
      <c r="X62" s="264">
        <f>'[3]For-data-entry'!CW51</f>
        <v>181</v>
      </c>
      <c r="Y62" s="264">
        <f>'[3]For-data-entry'!CX51</f>
        <v>203</v>
      </c>
      <c r="Z62" s="264">
        <f>'[3]For-data-entry'!CY51</f>
        <v>252</v>
      </c>
      <c r="AA62" s="264">
        <f>'[3]For-data-entry'!CZ51</f>
        <v>863</v>
      </c>
      <c r="AB62" s="264">
        <f>'[3]For-data-entry'!DA51</f>
        <v>2271</v>
      </c>
      <c r="AC62" s="264">
        <f>'[3]For-data-entry'!DB51</f>
        <v>17353</v>
      </c>
      <c r="AD62" s="264">
        <f>'[3]For-data-entry'!DC51</f>
        <v>32295</v>
      </c>
    </row>
    <row r="63" spans="1:30">
      <c r="A63" s="271">
        <v>2</v>
      </c>
      <c r="B63" s="260" t="str">
        <f>'[3]For-data-entry'!B52</f>
        <v>Pragathi Krishna  Grameena Bank</v>
      </c>
      <c r="C63" s="264">
        <f>'[3]For-data-entry'!CB52</f>
        <v>277</v>
      </c>
      <c r="D63" s="264">
        <f>'[3]For-data-entry'!CC52</f>
        <v>293</v>
      </c>
      <c r="E63" s="264">
        <f>'[3]For-data-entry'!CD52</f>
        <v>931</v>
      </c>
      <c r="F63" s="264">
        <f>'[3]For-data-entry'!CE52</f>
        <v>1844</v>
      </c>
      <c r="G63" s="264">
        <f>'[3]For-data-entry'!CF52</f>
        <v>10538</v>
      </c>
      <c r="H63" s="264">
        <f>'[3]For-data-entry'!CG52</f>
        <v>8675</v>
      </c>
      <c r="I63" s="264">
        <f>'[3]For-data-entry'!CH52</f>
        <v>32980</v>
      </c>
      <c r="J63" s="264">
        <f>'[3]For-data-entry'!CI52</f>
        <v>33605</v>
      </c>
      <c r="K63" s="264">
        <f>'[3]For-data-entry'!CJ52</f>
        <v>2</v>
      </c>
      <c r="L63" s="264">
        <f>'[3]For-data-entry'!CK52</f>
        <v>3</v>
      </c>
      <c r="M63" s="264">
        <f>'[3]For-data-entry'!CL52</f>
        <v>8</v>
      </c>
      <c r="N63" s="264">
        <f>'[3]For-data-entry'!CM52</f>
        <v>37</v>
      </c>
      <c r="O63" s="264">
        <f>'[3]For-data-entry'!CN52</f>
        <v>27</v>
      </c>
      <c r="P63" s="264">
        <f>'[3]For-data-entry'!CO52</f>
        <v>18</v>
      </c>
      <c r="Q63" s="264">
        <f>'[3]For-data-entry'!CP52</f>
        <v>79</v>
      </c>
      <c r="R63" s="264">
        <f>'[3]For-data-entry'!CQ52</f>
        <v>89</v>
      </c>
      <c r="S63" s="264">
        <f>'[3]For-data-entry'!CR52</f>
        <v>0</v>
      </c>
      <c r="T63" s="264">
        <f>'[3]For-data-entry'!CS52</f>
        <v>0</v>
      </c>
      <c r="U63" s="264">
        <f>'[3]For-data-entry'!CT52</f>
        <v>0</v>
      </c>
      <c r="V63" s="264">
        <f>'[3]For-data-entry'!CU52</f>
        <v>0</v>
      </c>
      <c r="W63" s="264">
        <f>'[3]For-data-entry'!CV52</f>
        <v>80</v>
      </c>
      <c r="X63" s="264">
        <f>'[3]For-data-entry'!CW52</f>
        <v>129</v>
      </c>
      <c r="Y63" s="264">
        <f>'[3]For-data-entry'!CX52</f>
        <v>210</v>
      </c>
      <c r="Z63" s="264">
        <f>'[3]For-data-entry'!CY52</f>
        <v>507</v>
      </c>
      <c r="AA63" s="264">
        <f>'[3]For-data-entry'!CZ52</f>
        <v>10924</v>
      </c>
      <c r="AB63" s="264">
        <f>'[3]For-data-entry'!DA52</f>
        <v>9118</v>
      </c>
      <c r="AC63" s="264">
        <f>'[3]For-data-entry'!DB52</f>
        <v>34208</v>
      </c>
      <c r="AD63" s="264">
        <f>'[3]For-data-entry'!DC52</f>
        <v>36082</v>
      </c>
    </row>
    <row r="64" spans="1:30">
      <c r="A64" s="271">
        <v>3</v>
      </c>
      <c r="B64" s="260" t="str">
        <f>'[3]For-data-entry'!B53</f>
        <v>Karnataka Vikas Grameena Bank</v>
      </c>
      <c r="C64" s="264">
        <f>'[3]For-data-entry'!CB53</f>
        <v>576</v>
      </c>
      <c r="D64" s="264">
        <f>'[3]For-data-entry'!CC53</f>
        <v>1127</v>
      </c>
      <c r="E64" s="264">
        <f>'[3]For-data-entry'!CD53</f>
        <v>5438</v>
      </c>
      <c r="F64" s="264">
        <f>'[3]For-data-entry'!CE53</f>
        <v>8523.07</v>
      </c>
      <c r="G64" s="264">
        <f>'[3]For-data-entry'!CF53</f>
        <v>10123</v>
      </c>
      <c r="H64" s="264">
        <f>'[3]For-data-entry'!CG53</f>
        <v>8577.6299999999992</v>
      </c>
      <c r="I64" s="264">
        <f>'[3]For-data-entry'!CH53</f>
        <v>76512</v>
      </c>
      <c r="J64" s="264">
        <f>'[3]For-data-entry'!CI53</f>
        <v>63847.17</v>
      </c>
      <c r="K64" s="264">
        <f>'[3]For-data-entry'!CJ53</f>
        <v>148</v>
      </c>
      <c r="L64" s="264">
        <f>'[3]For-data-entry'!CK53</f>
        <v>125.07</v>
      </c>
      <c r="M64" s="264">
        <f>'[3]For-data-entry'!CL53</f>
        <v>7921</v>
      </c>
      <c r="N64" s="264">
        <f>'[3]For-data-entry'!CM53</f>
        <v>7154.13</v>
      </c>
      <c r="O64" s="264">
        <f>'[3]For-data-entry'!CN53</f>
        <v>91</v>
      </c>
      <c r="P64" s="264">
        <f>'[3]For-data-entry'!CO53</f>
        <v>77.150000000000006</v>
      </c>
      <c r="Q64" s="264">
        <f>'[3]For-data-entry'!CP53</f>
        <v>7958</v>
      </c>
      <c r="R64" s="264">
        <f>'[3]For-data-entry'!CQ53</f>
        <v>5475.04</v>
      </c>
      <c r="S64" s="264">
        <f>'[3]For-data-entry'!CR53</f>
        <v>0</v>
      </c>
      <c r="T64" s="264">
        <f>'[3]For-data-entry'!CS53</f>
        <v>0</v>
      </c>
      <c r="U64" s="264">
        <f>'[3]For-data-entry'!CT53</f>
        <v>0</v>
      </c>
      <c r="V64" s="264">
        <f>'[3]For-data-entry'!CU53</f>
        <v>0</v>
      </c>
      <c r="W64" s="264">
        <f>'[3]For-data-entry'!CV53</f>
        <v>386</v>
      </c>
      <c r="X64" s="264">
        <f>'[3]For-data-entry'!CW53</f>
        <v>326.72000000000003</v>
      </c>
      <c r="Y64" s="264">
        <f>'[3]For-data-entry'!CX53</f>
        <v>821</v>
      </c>
      <c r="Z64" s="264">
        <f>'[3]For-data-entry'!CY53</f>
        <v>718.23</v>
      </c>
      <c r="AA64" s="264">
        <f>'[3]For-data-entry'!CZ53</f>
        <v>11324</v>
      </c>
      <c r="AB64" s="264">
        <f>'[3]For-data-entry'!DA53</f>
        <v>10233.569999999998</v>
      </c>
      <c r="AC64" s="264">
        <f>'[3]For-data-entry'!DB53</f>
        <v>98650</v>
      </c>
      <c r="AD64" s="264">
        <f>'[3]For-data-entry'!DC53</f>
        <v>85717.639999999985</v>
      </c>
    </row>
    <row r="65" spans="1:30">
      <c r="A65" s="259"/>
      <c r="B65" s="269" t="s">
        <v>364</v>
      </c>
      <c r="C65" s="360">
        <f>'[3]For-data-entry'!CB54</f>
        <v>1133</v>
      </c>
      <c r="D65" s="360">
        <f>'[3]For-data-entry'!CC54</f>
        <v>2252</v>
      </c>
      <c r="E65" s="360">
        <f>'[3]For-data-entry'!CD54</f>
        <v>10541</v>
      </c>
      <c r="F65" s="360">
        <f>'[3]For-data-entry'!CE54</f>
        <v>18759.07</v>
      </c>
      <c r="G65" s="360">
        <f>'[3]For-data-entry'!CF54</f>
        <v>21173</v>
      </c>
      <c r="H65" s="360">
        <f>'[3]For-data-entry'!CG54</f>
        <v>18510.629999999997</v>
      </c>
      <c r="I65" s="360">
        <f>'[3]For-data-entry'!CH54</f>
        <v>122418</v>
      </c>
      <c r="J65" s="360">
        <f>'[3]For-data-entry'!CI54</f>
        <v>120360.17</v>
      </c>
      <c r="K65" s="360">
        <f>'[3]For-data-entry'!CJ54</f>
        <v>150</v>
      </c>
      <c r="L65" s="360">
        <f>'[3]For-data-entry'!CK54</f>
        <v>128.07</v>
      </c>
      <c r="M65" s="360">
        <f>'[3]For-data-entry'!CL54</f>
        <v>7981</v>
      </c>
      <c r="N65" s="360">
        <f>'[3]For-data-entry'!CM54</f>
        <v>7934.13</v>
      </c>
      <c r="O65" s="360">
        <f>'[3]For-data-entry'!CN54</f>
        <v>118</v>
      </c>
      <c r="P65" s="360">
        <f>'[3]For-data-entry'!CO54</f>
        <v>95.15</v>
      </c>
      <c r="Q65" s="360">
        <f>'[3]For-data-entry'!CP54</f>
        <v>8037</v>
      </c>
      <c r="R65" s="360">
        <f>'[3]For-data-entry'!CQ54</f>
        <v>5564.04</v>
      </c>
      <c r="S65" s="360">
        <f>'[3]For-data-entry'!CR54</f>
        <v>0</v>
      </c>
      <c r="T65" s="360">
        <f>'[3]For-data-entry'!CS54</f>
        <v>0</v>
      </c>
      <c r="U65" s="360">
        <f>'[3]For-data-entry'!CT54</f>
        <v>0</v>
      </c>
      <c r="V65" s="360">
        <f>'[3]For-data-entry'!CU54</f>
        <v>0</v>
      </c>
      <c r="W65" s="360">
        <f>'[3]For-data-entry'!CV54</f>
        <v>537</v>
      </c>
      <c r="X65" s="360">
        <f>'[3]For-data-entry'!CW54</f>
        <v>636.72</v>
      </c>
      <c r="Y65" s="360">
        <f>'[3]For-data-entry'!CX54</f>
        <v>1234</v>
      </c>
      <c r="Z65" s="360">
        <f>'[3]For-data-entry'!CY54</f>
        <v>1477.23</v>
      </c>
      <c r="AA65" s="360">
        <f>'[3]For-data-entry'!CZ54</f>
        <v>23111</v>
      </c>
      <c r="AB65" s="360">
        <f>'[3]For-data-entry'!DA54</f>
        <v>21622.57</v>
      </c>
      <c r="AC65" s="360">
        <f>'[3]For-data-entry'!DB54</f>
        <v>150211</v>
      </c>
      <c r="AD65" s="360">
        <f>'[3]For-data-entry'!DC54</f>
        <v>154094.63999999998</v>
      </c>
    </row>
    <row r="66" spans="1:30">
      <c r="A66" s="262" t="s">
        <v>365</v>
      </c>
      <c r="B66" s="273"/>
      <c r="C66" s="360">
        <f>'[3]For-data-entry'!CB58</f>
        <v>106013</v>
      </c>
      <c r="D66" s="360">
        <f>'[3]For-data-entry'!CC58</f>
        <v>193582.91873999999</v>
      </c>
      <c r="E66" s="360">
        <f>'[3]For-data-entry'!CD58</f>
        <v>272893</v>
      </c>
      <c r="F66" s="360">
        <f>'[3]For-data-entry'!CE58</f>
        <v>651326.17200000002</v>
      </c>
      <c r="G66" s="360">
        <f>'[3]For-data-entry'!CF58</f>
        <v>287974</v>
      </c>
      <c r="H66" s="360">
        <f>'[3]For-data-entry'!CG58</f>
        <v>651874.45710999996</v>
      </c>
      <c r="I66" s="360">
        <f>'[3]For-data-entry'!CH58</f>
        <v>800989</v>
      </c>
      <c r="J66" s="360">
        <f>'[3]For-data-entry'!CI58</f>
        <v>2129737.5759999999</v>
      </c>
      <c r="K66" s="360">
        <f>'[3]For-data-entry'!CJ58</f>
        <v>12089</v>
      </c>
      <c r="L66" s="360">
        <f>'[3]For-data-entry'!CK58</f>
        <v>29590.035</v>
      </c>
      <c r="M66" s="360">
        <f>'[3]For-data-entry'!CL58</f>
        <v>27126</v>
      </c>
      <c r="N66" s="360">
        <f>'[3]For-data-entry'!CM58</f>
        <v>81334.416999999987</v>
      </c>
      <c r="O66" s="360">
        <f>'[3]For-data-entry'!CN58</f>
        <v>887</v>
      </c>
      <c r="P66" s="360">
        <f>'[3]For-data-entry'!CO58</f>
        <v>1547.73</v>
      </c>
      <c r="Q66" s="360">
        <f>'[3]For-data-entry'!CP58</f>
        <v>7489</v>
      </c>
      <c r="R66" s="360">
        <f>'[3]For-data-entry'!CQ58</f>
        <v>17724.131140000001</v>
      </c>
      <c r="S66" s="360">
        <f>'[3]For-data-entry'!CR58</f>
        <v>133</v>
      </c>
      <c r="T66" s="360">
        <f>'[3]For-data-entry'!CS58</f>
        <v>1065.76</v>
      </c>
      <c r="U66" s="360">
        <f>'[3]For-data-entry'!CT58</f>
        <v>364</v>
      </c>
      <c r="V66" s="360">
        <f>'[3]For-data-entry'!CU58</f>
        <v>15733.747453400001</v>
      </c>
      <c r="W66" s="264">
        <f>'[3]For-data-entry'!CV58</f>
        <v>2076</v>
      </c>
      <c r="X66" s="264">
        <f>'[3]For-data-entry'!CW58</f>
        <v>10922.02017</v>
      </c>
      <c r="Y66" s="264">
        <f>'[3]For-data-entry'!CX58</f>
        <v>14961</v>
      </c>
      <c r="Z66" s="264">
        <f>'[3]For-data-entry'!CY58</f>
        <v>91879.489999999991</v>
      </c>
      <c r="AA66" s="360">
        <f>'[3]For-data-entry'!CZ58</f>
        <v>409172</v>
      </c>
      <c r="AB66" s="360">
        <f>'[3]For-data-entry'!DA58</f>
        <v>888582.92102000001</v>
      </c>
      <c r="AC66" s="360">
        <f>'[3]For-data-entry'!DB58</f>
        <v>1123822</v>
      </c>
      <c r="AD66" s="360">
        <f>'[3]For-data-entry'!DC58</f>
        <v>2987735.5335934004</v>
      </c>
    </row>
    <row r="67" spans="1:30">
      <c r="A67" s="262" t="s">
        <v>412</v>
      </c>
      <c r="B67" s="262"/>
      <c r="C67" s="360">
        <f>'[3]For-data-entry'!CB56</f>
        <v>107146</v>
      </c>
      <c r="D67" s="360">
        <f>'[3]For-data-entry'!CC56</f>
        <v>195834.91873999999</v>
      </c>
      <c r="E67" s="360">
        <f>'[3]For-data-entry'!CD56</f>
        <v>283434</v>
      </c>
      <c r="F67" s="360">
        <f>'[3]For-data-entry'!CE56</f>
        <v>670085.24199999997</v>
      </c>
      <c r="G67" s="360">
        <f>'[3]For-data-entry'!CF56</f>
        <v>309147</v>
      </c>
      <c r="H67" s="360">
        <f>'[3]For-data-entry'!CG56</f>
        <v>670385.08710999996</v>
      </c>
      <c r="I67" s="360">
        <f>'[3]For-data-entry'!CH56</f>
        <v>923407</v>
      </c>
      <c r="J67" s="360">
        <f>'[3]For-data-entry'!CI56</f>
        <v>2250097.7459999998</v>
      </c>
      <c r="K67" s="360">
        <f>'[3]For-data-entry'!CJ56</f>
        <v>12239</v>
      </c>
      <c r="L67" s="360">
        <f>'[3]For-data-entry'!CK56</f>
        <v>29718.105</v>
      </c>
      <c r="M67" s="360">
        <f>'[3]For-data-entry'!CL56</f>
        <v>35107</v>
      </c>
      <c r="N67" s="360">
        <f>'[3]For-data-entry'!CM56</f>
        <v>89268.546999999991</v>
      </c>
      <c r="O67" s="360">
        <f>'[3]For-data-entry'!CN56</f>
        <v>1005</v>
      </c>
      <c r="P67" s="360">
        <f>'[3]For-data-entry'!CO56</f>
        <v>1642.88</v>
      </c>
      <c r="Q67" s="360">
        <f>'[3]For-data-entry'!CP56</f>
        <v>15526</v>
      </c>
      <c r="R67" s="360">
        <f>'[3]For-data-entry'!CQ56</f>
        <v>23288.171140000002</v>
      </c>
      <c r="S67" s="360">
        <f>'[3]For-data-entry'!CR56</f>
        <v>133</v>
      </c>
      <c r="T67" s="360">
        <f>'[3]For-data-entry'!CS56</f>
        <v>1065.76</v>
      </c>
      <c r="U67" s="360">
        <f>'[3]For-data-entry'!CT56</f>
        <v>364</v>
      </c>
      <c r="V67" s="360">
        <f>'[3]For-data-entry'!CU56</f>
        <v>15733.747453400001</v>
      </c>
      <c r="W67" s="360">
        <f>'[3]For-data-entry'!CV56</f>
        <v>2613</v>
      </c>
      <c r="X67" s="360">
        <f>'[3]For-data-entry'!CW56</f>
        <v>11558.740169999999</v>
      </c>
      <c r="Y67" s="360">
        <f>'[3]For-data-entry'!CX56</f>
        <v>16195</v>
      </c>
      <c r="Z67" s="360">
        <f>'[3]For-data-entry'!CY56</f>
        <v>93356.719999999987</v>
      </c>
      <c r="AA67" s="360">
        <f>'[3]For-data-entry'!CZ56</f>
        <v>432283</v>
      </c>
      <c r="AB67" s="360">
        <f>'[3]For-data-entry'!DA56</f>
        <v>910205.49101999996</v>
      </c>
      <c r="AC67" s="360">
        <f>'[3]For-data-entry'!DB56</f>
        <v>1274033</v>
      </c>
      <c r="AD67" s="360">
        <f>'[3]For-data-entry'!DC56</f>
        <v>3141830.1735934005</v>
      </c>
    </row>
    <row r="68" spans="1:30">
      <c r="A68" s="259" t="s">
        <v>367</v>
      </c>
      <c r="B68" s="269" t="s">
        <v>368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</row>
    <row r="69" spans="1:30">
      <c r="A69" s="271">
        <v>1</v>
      </c>
      <c r="B69" s="272" t="str">
        <f>'[3]For-data-entry'!B61</f>
        <v>KSCARD Bk.Ltd</v>
      </c>
      <c r="C69" s="264">
        <f>'[3]For-data-entry'!CB61</f>
        <v>0</v>
      </c>
      <c r="D69" s="264">
        <f>'[3]For-data-entry'!CC61</f>
        <v>0</v>
      </c>
      <c r="E69" s="264">
        <f>'[3]For-data-entry'!CD61</f>
        <v>0</v>
      </c>
      <c r="F69" s="264">
        <f>'[3]For-data-entry'!CE61</f>
        <v>0</v>
      </c>
      <c r="G69" s="264">
        <f>'[3]For-data-entry'!CF61</f>
        <v>0</v>
      </c>
      <c r="H69" s="264">
        <f>'[3]For-data-entry'!CG61</f>
        <v>0</v>
      </c>
      <c r="I69" s="264">
        <f>'[3]For-data-entry'!CH61</f>
        <v>10893</v>
      </c>
      <c r="J69" s="264">
        <f>'[3]For-data-entry'!CI61</f>
        <v>5705</v>
      </c>
      <c r="K69" s="264">
        <f>'[3]For-data-entry'!CJ61</f>
        <v>0</v>
      </c>
      <c r="L69" s="264">
        <f>'[3]For-data-entry'!CK61</f>
        <v>0</v>
      </c>
      <c r="M69" s="264">
        <f>'[3]For-data-entry'!CL61</f>
        <v>0</v>
      </c>
      <c r="N69" s="264">
        <f>'[3]For-data-entry'!CM61</f>
        <v>0</v>
      </c>
      <c r="O69" s="264">
        <f>'[3]For-data-entry'!CN61</f>
        <v>0</v>
      </c>
      <c r="P69" s="264">
        <f>'[3]For-data-entry'!CO61</f>
        <v>0</v>
      </c>
      <c r="Q69" s="264">
        <f>'[3]For-data-entry'!CP61</f>
        <v>0</v>
      </c>
      <c r="R69" s="264">
        <f>'[3]For-data-entry'!CQ61</f>
        <v>0</v>
      </c>
      <c r="S69" s="264">
        <f>'[3]For-data-entry'!CR61</f>
        <v>0</v>
      </c>
      <c r="T69" s="264">
        <f>'[3]For-data-entry'!CS61</f>
        <v>0</v>
      </c>
      <c r="U69" s="264">
        <f>'[3]For-data-entry'!CT61</f>
        <v>0</v>
      </c>
      <c r="V69" s="264">
        <f>'[3]For-data-entry'!CU61</f>
        <v>0</v>
      </c>
      <c r="W69" s="264">
        <f>'[3]For-data-entry'!CV61</f>
        <v>0</v>
      </c>
      <c r="X69" s="264">
        <f>'[3]For-data-entry'!CW61</f>
        <v>0</v>
      </c>
      <c r="Y69" s="264">
        <f>'[3]For-data-entry'!CX61</f>
        <v>0</v>
      </c>
      <c r="Z69" s="264">
        <f>'[3]For-data-entry'!CY61</f>
        <v>0</v>
      </c>
      <c r="AA69" s="264">
        <f>'[3]For-data-entry'!CZ61</f>
        <v>0</v>
      </c>
      <c r="AB69" s="264">
        <f>'[3]For-data-entry'!DA61</f>
        <v>0</v>
      </c>
      <c r="AC69" s="264">
        <f>'[3]For-data-entry'!DB61</f>
        <v>10893</v>
      </c>
      <c r="AD69" s="264">
        <f>'[3]For-data-entry'!DC61</f>
        <v>5705</v>
      </c>
    </row>
    <row r="70" spans="1:30">
      <c r="A70" s="271">
        <v>2</v>
      </c>
      <c r="B70" s="272" t="str">
        <f>'[3]For-data-entry'!B62</f>
        <v xml:space="preserve">K.S.Coop Apex Bank ltd </v>
      </c>
      <c r="C70" s="264">
        <f>'[3]For-data-entry'!CB62</f>
        <v>26819</v>
      </c>
      <c r="D70" s="264">
        <f>'[3]For-data-entry'!CC62</f>
        <v>16347</v>
      </c>
      <c r="E70" s="264">
        <f>'[3]For-data-entry'!CD62</f>
        <v>53866</v>
      </c>
      <c r="F70" s="264">
        <f>'[3]For-data-entry'!CE62</f>
        <v>41428</v>
      </c>
      <c r="G70" s="264">
        <f>'[3]For-data-entry'!CF62</f>
        <v>30348</v>
      </c>
      <c r="H70" s="264">
        <f>'[3]For-data-entry'!CG62</f>
        <v>18498</v>
      </c>
      <c r="I70" s="264">
        <f>'[3]For-data-entry'!CH62</f>
        <v>60954</v>
      </c>
      <c r="J70" s="264">
        <f>'[3]For-data-entry'!CI62</f>
        <v>46878</v>
      </c>
      <c r="K70" s="264">
        <f>'[3]For-data-entry'!CJ62</f>
        <v>3528</v>
      </c>
      <c r="L70" s="264">
        <f>'[3]For-data-entry'!CK62</f>
        <v>2151</v>
      </c>
      <c r="M70" s="264">
        <f>'[3]For-data-entry'!CL62</f>
        <v>7088</v>
      </c>
      <c r="N70" s="264">
        <f>'[3]For-data-entry'!CM62</f>
        <v>5451</v>
      </c>
      <c r="O70" s="264">
        <f>'[3]For-data-entry'!CN62</f>
        <v>1412</v>
      </c>
      <c r="P70" s="264">
        <f>'[3]For-data-entry'!CO62</f>
        <v>860</v>
      </c>
      <c r="Q70" s="264">
        <f>'[3]For-data-entry'!CP62</f>
        <v>16087</v>
      </c>
      <c r="R70" s="264">
        <f>'[3]For-data-entry'!CQ62</f>
        <v>11388</v>
      </c>
      <c r="S70" s="264">
        <f>'[3]For-data-entry'!CR62</f>
        <v>0</v>
      </c>
      <c r="T70" s="264">
        <f>'[3]For-data-entry'!CS62</f>
        <v>0</v>
      </c>
      <c r="U70" s="264">
        <f>'[3]For-data-entry'!CT62</f>
        <v>0</v>
      </c>
      <c r="V70" s="264">
        <f>'[3]For-data-entry'!CU62</f>
        <v>0</v>
      </c>
      <c r="W70" s="264">
        <f>'[3]For-data-entry'!CV62</f>
        <v>8465</v>
      </c>
      <c r="X70" s="264">
        <f>'[3]For-data-entry'!CW62</f>
        <v>5163</v>
      </c>
      <c r="Y70" s="264">
        <f>'[3]For-data-entry'!CX62</f>
        <v>8470</v>
      </c>
      <c r="Z70" s="264">
        <f>'[3]For-data-entry'!CY62</f>
        <v>6118</v>
      </c>
      <c r="AA70" s="264">
        <f>'[3]For-data-entry'!CZ62</f>
        <v>70572</v>
      </c>
      <c r="AB70" s="264">
        <f>'[3]For-data-entry'!DA62</f>
        <v>43019</v>
      </c>
      <c r="AC70" s="264">
        <f>'[3]For-data-entry'!DB62</f>
        <v>146465</v>
      </c>
      <c r="AD70" s="264">
        <f>'[3]For-data-entry'!DC62</f>
        <v>111263</v>
      </c>
    </row>
    <row r="71" spans="1:30">
      <c r="A71" s="271">
        <v>3</v>
      </c>
      <c r="B71" s="272" t="str">
        <f>'[3]For-data-entry'!B63</f>
        <v>Indl.Co.Op.Bank ltd.</v>
      </c>
      <c r="C71" s="264">
        <f>'[3]For-data-entry'!CB63</f>
        <v>0</v>
      </c>
      <c r="D71" s="264">
        <f>'[3]For-data-entry'!CC63</f>
        <v>0</v>
      </c>
      <c r="E71" s="264">
        <f>'[3]For-data-entry'!CD63</f>
        <v>0</v>
      </c>
      <c r="F71" s="264">
        <f>'[3]For-data-entry'!CE63</f>
        <v>0</v>
      </c>
      <c r="G71" s="264">
        <f>'[3]For-data-entry'!CF63</f>
        <v>0</v>
      </c>
      <c r="H71" s="264">
        <f>'[3]For-data-entry'!CG63</f>
        <v>0</v>
      </c>
      <c r="I71" s="264">
        <f>'[3]For-data-entry'!CH63</f>
        <v>0</v>
      </c>
      <c r="J71" s="264">
        <f>'[3]For-data-entry'!CI63</f>
        <v>0</v>
      </c>
      <c r="K71" s="264">
        <f>'[3]For-data-entry'!CJ63</f>
        <v>0</v>
      </c>
      <c r="L71" s="264">
        <f>'[3]For-data-entry'!CK63</f>
        <v>0</v>
      </c>
      <c r="M71" s="264">
        <f>'[3]For-data-entry'!CL63</f>
        <v>0</v>
      </c>
      <c r="N71" s="264">
        <f>'[3]For-data-entry'!CM63</f>
        <v>0</v>
      </c>
      <c r="O71" s="264">
        <f>'[3]For-data-entry'!CN63</f>
        <v>0</v>
      </c>
      <c r="P71" s="264">
        <f>'[3]For-data-entry'!CO63</f>
        <v>0</v>
      </c>
      <c r="Q71" s="264">
        <f>'[3]For-data-entry'!CP63</f>
        <v>0</v>
      </c>
      <c r="R71" s="264">
        <f>'[3]For-data-entry'!CQ63</f>
        <v>0</v>
      </c>
      <c r="S71" s="264">
        <f>'[3]For-data-entry'!CR63</f>
        <v>0</v>
      </c>
      <c r="T71" s="264">
        <f>'[3]For-data-entry'!CS63</f>
        <v>0</v>
      </c>
      <c r="U71" s="264">
        <f>'[3]For-data-entry'!CT63</f>
        <v>0</v>
      </c>
      <c r="V71" s="264">
        <f>'[3]For-data-entry'!CU63</f>
        <v>0</v>
      </c>
      <c r="W71" s="264">
        <f>'[3]For-data-entry'!CV63</f>
        <v>0</v>
      </c>
      <c r="X71" s="264">
        <f>'[3]For-data-entry'!CW63</f>
        <v>0</v>
      </c>
      <c r="Y71" s="264">
        <f>'[3]For-data-entry'!CX63</f>
        <v>0</v>
      </c>
      <c r="Z71" s="264">
        <f>'[3]For-data-entry'!CY63</f>
        <v>0</v>
      </c>
      <c r="AA71" s="264">
        <f>'[3]For-data-entry'!CZ63</f>
        <v>0</v>
      </c>
      <c r="AB71" s="264">
        <f>'[3]For-data-entry'!DA63</f>
        <v>0</v>
      </c>
      <c r="AC71" s="264">
        <f>'[3]For-data-entry'!DB63</f>
        <v>0</v>
      </c>
      <c r="AD71" s="264">
        <f>'[3]For-data-entry'!DC63</f>
        <v>0</v>
      </c>
    </row>
    <row r="72" spans="1:30">
      <c r="A72" s="271">
        <v>3</v>
      </c>
      <c r="B72" s="274" t="s">
        <v>436</v>
      </c>
      <c r="C72" s="264">
        <f>'[3]For-data-entry'!CB63</f>
        <v>0</v>
      </c>
      <c r="D72" s="264">
        <f>'[3]For-data-entry'!CC63</f>
        <v>0</v>
      </c>
      <c r="E72" s="264">
        <f>'[3]For-data-entry'!CD63</f>
        <v>0</v>
      </c>
      <c r="F72" s="264">
        <f>'[3]For-data-entry'!CE63</f>
        <v>0</v>
      </c>
      <c r="G72" s="264">
        <f>'[3]For-data-entry'!CF63</f>
        <v>0</v>
      </c>
      <c r="H72" s="264">
        <f>'[3]For-data-entry'!CG63</f>
        <v>0</v>
      </c>
      <c r="I72" s="264">
        <f>'[3]For-data-entry'!CH63</f>
        <v>0</v>
      </c>
      <c r="J72" s="264">
        <f>'[3]For-data-entry'!CI63</f>
        <v>0</v>
      </c>
      <c r="K72" s="264">
        <f>'[3]For-data-entry'!CJ63</f>
        <v>0</v>
      </c>
      <c r="L72" s="264">
        <f>'[3]For-data-entry'!CK63</f>
        <v>0</v>
      </c>
      <c r="M72" s="264">
        <f>'[3]For-data-entry'!CL63</f>
        <v>0</v>
      </c>
      <c r="N72" s="264">
        <f>'[3]For-data-entry'!CM63</f>
        <v>0</v>
      </c>
      <c r="O72" s="264">
        <f>'[3]For-data-entry'!CN63</f>
        <v>0</v>
      </c>
      <c r="P72" s="264">
        <f>'[3]For-data-entry'!CO63</f>
        <v>0</v>
      </c>
      <c r="Q72" s="264">
        <f>'[3]For-data-entry'!CP63</f>
        <v>0</v>
      </c>
      <c r="R72" s="264">
        <f>'[3]For-data-entry'!CQ63</f>
        <v>0</v>
      </c>
      <c r="S72" s="264">
        <f>'[3]For-data-entry'!CR63</f>
        <v>0</v>
      </c>
      <c r="T72" s="264">
        <f>'[3]For-data-entry'!CS63</f>
        <v>0</v>
      </c>
      <c r="U72" s="264">
        <f>'[3]For-data-entry'!CT63</f>
        <v>0</v>
      </c>
      <c r="V72" s="264">
        <f>'[3]For-data-entry'!CU63</f>
        <v>0</v>
      </c>
      <c r="W72" s="264">
        <f>'[3]For-data-entry'!CV63</f>
        <v>0</v>
      </c>
      <c r="X72" s="264">
        <f>'[3]For-data-entry'!CW63</f>
        <v>0</v>
      </c>
      <c r="Y72" s="264">
        <f>'[3]For-data-entry'!CX63</f>
        <v>0</v>
      </c>
      <c r="Z72" s="264">
        <f>'[3]For-data-entry'!CY63</f>
        <v>0</v>
      </c>
      <c r="AA72" s="264">
        <f>'[3]For-data-entry'!CZ63</f>
        <v>0</v>
      </c>
      <c r="AB72" s="264">
        <f>'[3]For-data-entry'!DA63</f>
        <v>0</v>
      </c>
      <c r="AC72" s="264">
        <f>'[3]For-data-entry'!DB63</f>
        <v>0</v>
      </c>
      <c r="AD72" s="264">
        <f>'[3]For-data-entry'!DC63</f>
        <v>0</v>
      </c>
    </row>
    <row r="73" spans="1:30">
      <c r="A73" s="261"/>
      <c r="B73" s="262" t="s">
        <v>369</v>
      </c>
      <c r="C73" s="360">
        <f>'[3]For-data-entry'!CB64</f>
        <v>26819</v>
      </c>
      <c r="D73" s="360">
        <f>'[3]For-data-entry'!CC64</f>
        <v>16347</v>
      </c>
      <c r="E73" s="360">
        <f>'[3]For-data-entry'!CD64</f>
        <v>53866</v>
      </c>
      <c r="F73" s="360">
        <f>'[3]For-data-entry'!CE64</f>
        <v>41428</v>
      </c>
      <c r="G73" s="360">
        <f>'[3]For-data-entry'!CF64</f>
        <v>30348</v>
      </c>
      <c r="H73" s="360">
        <f>'[3]For-data-entry'!CG64</f>
        <v>18498</v>
      </c>
      <c r="I73" s="360">
        <f>'[3]For-data-entry'!CH64</f>
        <v>71847</v>
      </c>
      <c r="J73" s="360">
        <f>'[3]For-data-entry'!CI64</f>
        <v>52583</v>
      </c>
      <c r="K73" s="360">
        <f>'[3]For-data-entry'!CJ64</f>
        <v>3528</v>
      </c>
      <c r="L73" s="360">
        <f>'[3]For-data-entry'!CK64</f>
        <v>2151</v>
      </c>
      <c r="M73" s="360">
        <f>'[3]For-data-entry'!CL64</f>
        <v>7088</v>
      </c>
      <c r="N73" s="360">
        <f>'[3]For-data-entry'!CM64</f>
        <v>5451</v>
      </c>
      <c r="O73" s="360">
        <f>'[3]For-data-entry'!CN64</f>
        <v>1412</v>
      </c>
      <c r="P73" s="360">
        <f>'[3]For-data-entry'!CO64</f>
        <v>860</v>
      </c>
      <c r="Q73" s="360">
        <f>'[3]For-data-entry'!CP64</f>
        <v>16087</v>
      </c>
      <c r="R73" s="360">
        <f>'[3]For-data-entry'!CQ64</f>
        <v>11388</v>
      </c>
      <c r="S73" s="360">
        <f>'[3]For-data-entry'!CR64</f>
        <v>0</v>
      </c>
      <c r="T73" s="360">
        <f>'[3]For-data-entry'!CS64</f>
        <v>0</v>
      </c>
      <c r="U73" s="360">
        <f>'[3]For-data-entry'!CT64</f>
        <v>0</v>
      </c>
      <c r="V73" s="360">
        <f>'[3]For-data-entry'!CU64</f>
        <v>0</v>
      </c>
      <c r="W73" s="360">
        <f>'[3]For-data-entry'!CV64</f>
        <v>8465</v>
      </c>
      <c r="X73" s="360">
        <f>'[3]For-data-entry'!CW64</f>
        <v>5163</v>
      </c>
      <c r="Y73" s="360">
        <f>'[3]For-data-entry'!CX64</f>
        <v>8470</v>
      </c>
      <c r="Z73" s="360">
        <f>'[3]For-data-entry'!CY64</f>
        <v>6118</v>
      </c>
      <c r="AA73" s="360">
        <f>'[3]For-data-entry'!CZ64</f>
        <v>70572</v>
      </c>
      <c r="AB73" s="360">
        <f>'[3]For-data-entry'!DA64</f>
        <v>43019</v>
      </c>
      <c r="AC73" s="360">
        <f>'[3]For-data-entry'!DB64</f>
        <v>157358</v>
      </c>
      <c r="AD73" s="360">
        <f>'[3]For-data-entry'!DC64</f>
        <v>116968</v>
      </c>
    </row>
    <row r="74" spans="1:30">
      <c r="A74" s="271" t="s">
        <v>370</v>
      </c>
      <c r="B74" s="272" t="str">
        <f>'[3]For-data-entry'!B65</f>
        <v>KSFC</v>
      </c>
      <c r="C74" s="264">
        <f>'[3]For-data-entry'!CB65</f>
        <v>10</v>
      </c>
      <c r="D74" s="264">
        <f>'[3]For-data-entry'!CC65</f>
        <v>406.4</v>
      </c>
      <c r="E74" s="264">
        <f>'[3]For-data-entry'!CD65</f>
        <v>66</v>
      </c>
      <c r="F74" s="264">
        <f>'[3]For-data-entry'!CE65</f>
        <v>1783.91</v>
      </c>
      <c r="G74" s="264">
        <f>'[3]For-data-entry'!CF65</f>
        <v>57</v>
      </c>
      <c r="H74" s="264">
        <f>'[3]For-data-entry'!CG65</f>
        <v>1903.15</v>
      </c>
      <c r="I74" s="264">
        <f>'[3]For-data-entry'!CH65</f>
        <v>440</v>
      </c>
      <c r="J74" s="264">
        <f>'[3]For-data-entry'!CI65</f>
        <v>11950.14</v>
      </c>
      <c r="K74" s="264">
        <f>'[3]For-data-entry'!CJ65</f>
        <v>0</v>
      </c>
      <c r="L74" s="264">
        <f>'[3]For-data-entry'!CK65</f>
        <v>0</v>
      </c>
      <c r="M74" s="264">
        <f>'[3]For-data-entry'!CL65</f>
        <v>0</v>
      </c>
      <c r="N74" s="264">
        <f>'[3]For-data-entry'!CM65</f>
        <v>0</v>
      </c>
      <c r="O74" s="264">
        <f>'[3]For-data-entry'!CN65</f>
        <v>0</v>
      </c>
      <c r="P74" s="264">
        <f>'[3]For-data-entry'!CO65</f>
        <v>0</v>
      </c>
      <c r="Q74" s="264">
        <f>'[3]For-data-entry'!CP65</f>
        <v>0</v>
      </c>
      <c r="R74" s="264">
        <f>'[3]For-data-entry'!CQ65</f>
        <v>0</v>
      </c>
      <c r="S74" s="264">
        <f>'[3]For-data-entry'!CR65</f>
        <v>0</v>
      </c>
      <c r="T74" s="264">
        <f>'[3]For-data-entry'!CS65</f>
        <v>0</v>
      </c>
      <c r="U74" s="264">
        <f>'[3]For-data-entry'!CT65</f>
        <v>4</v>
      </c>
      <c r="V74" s="264">
        <f>'[3]For-data-entry'!CU65</f>
        <v>49.24</v>
      </c>
      <c r="W74" s="264">
        <f>'[3]For-data-entry'!CV65</f>
        <v>0</v>
      </c>
      <c r="X74" s="264">
        <f>'[3]For-data-entry'!CW65</f>
        <v>0</v>
      </c>
      <c r="Y74" s="264">
        <f>'[3]For-data-entry'!CX65</f>
        <v>0</v>
      </c>
      <c r="Z74" s="264">
        <f>'[3]For-data-entry'!CY65</f>
        <v>0</v>
      </c>
      <c r="AA74" s="264">
        <f>'[3]For-data-entry'!CZ65</f>
        <v>67</v>
      </c>
      <c r="AB74" s="264">
        <f>'[3]For-data-entry'!DA65</f>
        <v>2309.5500000000002</v>
      </c>
      <c r="AC74" s="264">
        <f>'[3]For-data-entry'!DB65</f>
        <v>510</v>
      </c>
      <c r="AD74" s="264">
        <f>'[3]For-data-entry'!DC65</f>
        <v>13783.289999999999</v>
      </c>
    </row>
    <row r="75" spans="1:30">
      <c r="A75" s="271"/>
      <c r="B75" s="274" t="s">
        <v>371</v>
      </c>
      <c r="C75" s="360">
        <f>'[3]For-data-entry'!CB66</f>
        <v>10</v>
      </c>
      <c r="D75" s="360">
        <f>'[3]For-data-entry'!CC66</f>
        <v>406.4</v>
      </c>
      <c r="E75" s="360">
        <f>'[3]For-data-entry'!CD66</f>
        <v>66</v>
      </c>
      <c r="F75" s="360">
        <f>'[3]For-data-entry'!CE66</f>
        <v>1783.91</v>
      </c>
      <c r="G75" s="360">
        <f>'[3]For-data-entry'!CF66</f>
        <v>57</v>
      </c>
      <c r="H75" s="360">
        <f>'[3]For-data-entry'!CG66</f>
        <v>1903.15</v>
      </c>
      <c r="I75" s="360">
        <f>'[3]For-data-entry'!CH66</f>
        <v>440</v>
      </c>
      <c r="J75" s="360">
        <f>'[3]For-data-entry'!CI66</f>
        <v>11950.14</v>
      </c>
      <c r="K75" s="360">
        <f>'[3]For-data-entry'!CJ66</f>
        <v>0</v>
      </c>
      <c r="L75" s="360">
        <f>'[3]For-data-entry'!CK66</f>
        <v>0</v>
      </c>
      <c r="M75" s="360">
        <f>'[3]For-data-entry'!CL66</f>
        <v>0</v>
      </c>
      <c r="N75" s="360">
        <f>'[3]For-data-entry'!CM66</f>
        <v>0</v>
      </c>
      <c r="O75" s="360">
        <f>'[3]For-data-entry'!CN66</f>
        <v>0</v>
      </c>
      <c r="P75" s="360">
        <f>'[3]For-data-entry'!CO66</f>
        <v>0</v>
      </c>
      <c r="Q75" s="360">
        <f>'[3]For-data-entry'!CP66</f>
        <v>0</v>
      </c>
      <c r="R75" s="360">
        <f>'[3]For-data-entry'!CQ66</f>
        <v>0</v>
      </c>
      <c r="S75" s="360">
        <f>'[3]For-data-entry'!CR66</f>
        <v>0</v>
      </c>
      <c r="T75" s="360">
        <f>'[3]For-data-entry'!CS66</f>
        <v>0</v>
      </c>
      <c r="U75" s="360">
        <f>'[3]For-data-entry'!CT66</f>
        <v>4</v>
      </c>
      <c r="V75" s="360">
        <f>'[3]For-data-entry'!CU66</f>
        <v>49.24</v>
      </c>
      <c r="W75" s="360">
        <f>'[3]For-data-entry'!CV66</f>
        <v>0</v>
      </c>
      <c r="X75" s="360">
        <f>'[3]For-data-entry'!CW66</f>
        <v>0</v>
      </c>
      <c r="Y75" s="360">
        <f>'[3]For-data-entry'!CX66</f>
        <v>0</v>
      </c>
      <c r="Z75" s="360">
        <f>'[3]For-data-entry'!CY66</f>
        <v>0</v>
      </c>
      <c r="AA75" s="360">
        <f>'[3]For-data-entry'!CZ66</f>
        <v>67</v>
      </c>
      <c r="AB75" s="360">
        <f>'[3]For-data-entry'!DA66</f>
        <v>2309.5500000000002</v>
      </c>
      <c r="AC75" s="360">
        <f>'[3]For-data-entry'!DB66</f>
        <v>510</v>
      </c>
      <c r="AD75" s="360">
        <f>'[3]For-data-entry'!DC66</f>
        <v>13783.289999999999</v>
      </c>
    </row>
    <row r="76" spans="1:30" ht="23.25">
      <c r="A76" s="271"/>
      <c r="B76" s="275" t="s">
        <v>424</v>
      </c>
      <c r="C76" s="717">
        <f>'[3]For-data-entry'!CB67</f>
        <v>133975</v>
      </c>
      <c r="D76" s="717">
        <f>'[3]For-data-entry'!CC67</f>
        <v>212588.31873999999</v>
      </c>
      <c r="E76" s="717">
        <f>'[3]For-data-entry'!CD67</f>
        <v>337366</v>
      </c>
      <c r="F76" s="717">
        <f>'[3]For-data-entry'!CE67</f>
        <v>713297.152</v>
      </c>
      <c r="G76" s="717">
        <f>'[3]For-data-entry'!CF67</f>
        <v>339552</v>
      </c>
      <c r="H76" s="717">
        <f>'[3]For-data-entry'!CG67</f>
        <v>690786.23710999999</v>
      </c>
      <c r="I76" s="717">
        <f>'[3]For-data-entry'!CH67</f>
        <v>995694</v>
      </c>
      <c r="J76" s="717">
        <f>'[3]For-data-entry'!CI67</f>
        <v>2314630.8859999999</v>
      </c>
      <c r="K76" s="717">
        <f>'[3]For-data-entry'!CJ67</f>
        <v>15767</v>
      </c>
      <c r="L76" s="717">
        <f>'[3]For-data-entry'!CK67</f>
        <v>31869.105</v>
      </c>
      <c r="M76" s="717">
        <f>'[3]For-data-entry'!CL67</f>
        <v>42195</v>
      </c>
      <c r="N76" s="717">
        <f>'[3]For-data-entry'!CM67</f>
        <v>94719.546999999991</v>
      </c>
      <c r="O76" s="717">
        <f>'[3]For-data-entry'!CN67</f>
        <v>2417</v>
      </c>
      <c r="P76" s="717">
        <f>'[3]For-data-entry'!CO67</f>
        <v>2502.88</v>
      </c>
      <c r="Q76" s="717">
        <f>'[3]For-data-entry'!CP67</f>
        <v>31613</v>
      </c>
      <c r="R76" s="717">
        <f>'[3]For-data-entry'!CQ67</f>
        <v>34676.171140000006</v>
      </c>
      <c r="S76" s="717">
        <f>'[3]For-data-entry'!CR67</f>
        <v>133</v>
      </c>
      <c r="T76" s="717">
        <f>'[3]For-data-entry'!CS67</f>
        <v>1065.76</v>
      </c>
      <c r="U76" s="717">
        <f>'[3]For-data-entry'!CT67</f>
        <v>368</v>
      </c>
      <c r="V76" s="717">
        <f>'[3]For-data-entry'!CU67</f>
        <v>15782.987453400001</v>
      </c>
      <c r="W76" s="717">
        <f>'[3]For-data-entry'!CV67</f>
        <v>11078</v>
      </c>
      <c r="X76" s="717">
        <f>'[3]For-data-entry'!CW67</f>
        <v>16721.740169999997</v>
      </c>
      <c r="Y76" s="717">
        <f>'[3]For-data-entry'!CX67</f>
        <v>24665</v>
      </c>
      <c r="Z76" s="717">
        <f>'[3]For-data-entry'!CY67</f>
        <v>99474.719999999987</v>
      </c>
      <c r="AA76" s="717">
        <f>'[3]For-data-entry'!CZ67</f>
        <v>502922</v>
      </c>
      <c r="AB76" s="717">
        <f>'[3]For-data-entry'!DA67</f>
        <v>955534.04102</v>
      </c>
      <c r="AC76" s="717">
        <f>'[3]For-data-entry'!DB67</f>
        <v>1431901</v>
      </c>
      <c r="AD76" s="717">
        <f>'[3]For-data-entry'!DC67</f>
        <v>3272581.4635934005</v>
      </c>
    </row>
    <row r="77" spans="1:30">
      <c r="A77" s="257"/>
      <c r="B77" s="263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</row>
    <row r="78" spans="1:30">
      <c r="A78" s="270"/>
      <c r="B78" s="270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</row>
  </sheetData>
  <mergeCells count="54">
    <mergeCell ref="K40:L40"/>
    <mergeCell ref="M40:N40"/>
    <mergeCell ref="AA40:AB40"/>
    <mergeCell ref="AC40:AD40"/>
    <mergeCell ref="O40:P40"/>
    <mergeCell ref="Q40:R40"/>
    <mergeCell ref="S40:T40"/>
    <mergeCell ref="U40:V40"/>
    <mergeCell ref="O6:P6"/>
    <mergeCell ref="Y40:Z40"/>
    <mergeCell ref="S39:V39"/>
    <mergeCell ref="W39:Z39"/>
    <mergeCell ref="AA39:AD39"/>
    <mergeCell ref="K39:N39"/>
    <mergeCell ref="W40:X40"/>
    <mergeCell ref="AC6:AD6"/>
    <mergeCell ref="A15:B15"/>
    <mergeCell ref="A35:AD35"/>
    <mergeCell ref="A36:AD36"/>
    <mergeCell ref="A37:AD37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E6:F6"/>
    <mergeCell ref="A39:A41"/>
    <mergeCell ref="B39:B41"/>
    <mergeCell ref="C39:F39"/>
    <mergeCell ref="G39:J39"/>
    <mergeCell ref="C40:D40"/>
    <mergeCell ref="E40:F40"/>
    <mergeCell ref="G40:H40"/>
    <mergeCell ref="I40:J40"/>
    <mergeCell ref="G6:H6"/>
    <mergeCell ref="O39:R39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73"/>
  <sheetViews>
    <sheetView workbookViewId="0">
      <selection activeCell="E80" sqref="E80"/>
    </sheetView>
  </sheetViews>
  <sheetFormatPr defaultRowHeight="15"/>
  <cols>
    <col min="1" max="1" width="5.42578125" style="276" bestFit="1" customWidth="1"/>
    <col min="2" max="2" width="33.140625" style="276" customWidth="1"/>
    <col min="3" max="3" width="12.5703125" style="276" customWidth="1"/>
    <col min="4" max="4" width="13.28515625" style="295" customWidth="1"/>
    <col min="5" max="5" width="13.85546875" style="276" bestFit="1" customWidth="1"/>
    <col min="6" max="6" width="13.140625" style="295" customWidth="1"/>
    <col min="7" max="7" width="11.85546875" style="276" bestFit="1" customWidth="1"/>
    <col min="8" max="8" width="17.140625" style="295" customWidth="1"/>
    <col min="9" max="9" width="17.85546875" style="276" customWidth="1"/>
    <col min="10" max="10" width="22.5703125" style="295" customWidth="1"/>
    <col min="11" max="11" width="0" style="276" hidden="1" customWidth="1"/>
    <col min="12" max="12" width="12.140625" style="295" hidden="1" customWidth="1"/>
    <col min="13" max="13" width="0" style="276" hidden="1" customWidth="1"/>
    <col min="14" max="14" width="13.140625" style="295" hidden="1" customWidth="1"/>
    <col min="15" max="15" width="0" style="276" hidden="1" customWidth="1"/>
    <col min="16" max="16384" width="9.140625" style="276"/>
  </cols>
  <sheetData>
    <row r="1" spans="1:14" ht="15.75">
      <c r="A1" s="638" t="s">
        <v>357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4" ht="15.75">
      <c r="A2" s="638" t="s">
        <v>332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>
      <c r="A3" s="639" t="s">
        <v>437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</row>
    <row r="4" spans="1:14" s="279" customFormat="1" ht="15.75">
      <c r="A4" s="277"/>
      <c r="B4" s="278"/>
      <c r="D4" s="280"/>
      <c r="F4" s="281"/>
      <c r="H4" s="281"/>
      <c r="I4" s="282"/>
      <c r="J4" s="281"/>
      <c r="L4" s="281"/>
      <c r="N4" s="281"/>
    </row>
    <row r="5" spans="1:14" ht="15.75">
      <c r="A5" s="640" t="s">
        <v>402</v>
      </c>
      <c r="B5" s="643" t="s">
        <v>336</v>
      </c>
      <c r="C5" s="644" t="s">
        <v>438</v>
      </c>
      <c r="D5" s="645"/>
      <c r="E5" s="645"/>
      <c r="F5" s="646"/>
      <c r="G5" s="644" t="s">
        <v>439</v>
      </c>
      <c r="H5" s="645"/>
      <c r="I5" s="645"/>
      <c r="J5" s="646"/>
      <c r="K5" s="644" t="s">
        <v>440</v>
      </c>
      <c r="L5" s="645"/>
      <c r="M5" s="645"/>
      <c r="N5" s="646"/>
    </row>
    <row r="6" spans="1:14">
      <c r="A6" s="641"/>
      <c r="B6" s="643"/>
      <c r="C6" s="647" t="s">
        <v>432</v>
      </c>
      <c r="D6" s="648"/>
      <c r="E6" s="647" t="s">
        <v>441</v>
      </c>
      <c r="F6" s="648"/>
      <c r="G6" s="647" t="s">
        <v>432</v>
      </c>
      <c r="H6" s="648"/>
      <c r="I6" s="647" t="s">
        <v>441</v>
      </c>
      <c r="J6" s="648"/>
      <c r="K6" s="647" t="s">
        <v>432</v>
      </c>
      <c r="L6" s="648"/>
      <c r="M6" s="647" t="s">
        <v>441</v>
      </c>
      <c r="N6" s="648"/>
    </row>
    <row r="7" spans="1:14">
      <c r="A7" s="642"/>
      <c r="B7" s="643"/>
      <c r="C7" s="283" t="s">
        <v>341</v>
      </c>
      <c r="D7" s="284" t="s">
        <v>420</v>
      </c>
      <c r="E7" s="283" t="s">
        <v>341</v>
      </c>
      <c r="F7" s="284" t="s">
        <v>420</v>
      </c>
      <c r="G7" s="283" t="s">
        <v>341</v>
      </c>
      <c r="H7" s="284" t="s">
        <v>420</v>
      </c>
      <c r="I7" s="283" t="s">
        <v>341</v>
      </c>
      <c r="J7" s="284" t="s">
        <v>420</v>
      </c>
      <c r="K7" s="283" t="s">
        <v>341</v>
      </c>
      <c r="L7" s="284" t="s">
        <v>420</v>
      </c>
      <c r="M7" s="283" t="s">
        <v>341</v>
      </c>
      <c r="N7" s="284" t="s">
        <v>420</v>
      </c>
    </row>
    <row r="8" spans="1:14" ht="15.75">
      <c r="A8" s="121" t="s">
        <v>349</v>
      </c>
      <c r="B8" s="120" t="s">
        <v>350</v>
      </c>
      <c r="C8" s="285"/>
      <c r="D8" s="286"/>
      <c r="E8" s="285"/>
      <c r="F8" s="286"/>
      <c r="G8" s="287"/>
      <c r="H8" s="288"/>
      <c r="I8" s="287"/>
      <c r="J8" s="288"/>
      <c r="K8" s="287"/>
      <c r="L8" s="288"/>
      <c r="M8" s="287"/>
      <c r="N8" s="288"/>
    </row>
    <row r="9" spans="1:14" ht="15.75">
      <c r="A9" s="121">
        <v>1</v>
      </c>
      <c r="B9" s="119" t="str">
        <f>'[3]For-data-entry'!B5</f>
        <v>Canara Bank</v>
      </c>
      <c r="C9" s="289">
        <f>'[3]For-data-entry'!AP5</f>
        <v>143687</v>
      </c>
      <c r="D9" s="289">
        <f>'[3]For-data-entry'!AQ5</f>
        <v>120121</v>
      </c>
      <c r="E9" s="289">
        <f>'[3]For-data-entry'!AR5</f>
        <v>372909</v>
      </c>
      <c r="F9" s="289">
        <f>'[3]For-data-entry'!AS5</f>
        <v>668852</v>
      </c>
      <c r="G9" s="289">
        <f>'[3]For-data-entry'!AT5</f>
        <v>92</v>
      </c>
      <c r="H9" s="289">
        <f>'[3]For-data-entry'!AU5</f>
        <v>164</v>
      </c>
      <c r="I9" s="289">
        <f>'[3]For-data-entry'!AV5</f>
        <v>171</v>
      </c>
      <c r="J9" s="289">
        <f>'[3]For-data-entry'!AW5</f>
        <v>426</v>
      </c>
      <c r="K9" s="289">
        <f>'[3]For-data-entry'!AX5</f>
        <v>0</v>
      </c>
      <c r="L9" s="289">
        <f>'[3]For-data-entry'!AY5</f>
        <v>0</v>
      </c>
      <c r="M9" s="289">
        <f>'[3]For-data-entry'!AZ5</f>
        <v>0</v>
      </c>
      <c r="N9" s="289">
        <f>'[3]For-data-entry'!BA5</f>
        <v>0</v>
      </c>
    </row>
    <row r="10" spans="1:14" ht="15.75">
      <c r="A10" s="121">
        <v>2</v>
      </c>
      <c r="B10" s="119" t="str">
        <f>'[3]For-data-entry'!B6</f>
        <v>Corporation Bank</v>
      </c>
      <c r="C10" s="289">
        <f>'[3]For-data-entry'!AP6</f>
        <v>45233</v>
      </c>
      <c r="D10" s="289">
        <f>'[3]For-data-entry'!AQ6</f>
        <v>38815</v>
      </c>
      <c r="E10" s="289">
        <f>'[3]For-data-entry'!AR6</f>
        <v>176068</v>
      </c>
      <c r="F10" s="289">
        <f>'[3]For-data-entry'!AS6</f>
        <v>407824</v>
      </c>
      <c r="G10" s="289">
        <f>'[3]For-data-entry'!AT6</f>
        <v>0</v>
      </c>
      <c r="H10" s="289">
        <f>'[3]For-data-entry'!AU6</f>
        <v>0</v>
      </c>
      <c r="I10" s="289">
        <f>'[3]For-data-entry'!AV6</f>
        <v>0</v>
      </c>
      <c r="J10" s="289">
        <f>'[3]For-data-entry'!AW6</f>
        <v>0</v>
      </c>
      <c r="K10" s="289">
        <f>'[3]For-data-entry'!AX6</f>
        <v>110</v>
      </c>
      <c r="L10" s="289">
        <f>'[3]For-data-entry'!AY6</f>
        <v>14450</v>
      </c>
      <c r="M10" s="289">
        <f>'[3]For-data-entry'!AZ6</f>
        <v>58</v>
      </c>
      <c r="N10" s="289">
        <f>'[3]For-data-entry'!BA6</f>
        <v>12406</v>
      </c>
    </row>
    <row r="11" spans="1:14" ht="15.75">
      <c r="A11" s="121">
        <v>3</v>
      </c>
      <c r="B11" s="119" t="str">
        <f>'[3]For-data-entry'!B7</f>
        <v>Syndicate Bank</v>
      </c>
      <c r="C11" s="289">
        <f>'[3]For-data-entry'!AP7</f>
        <v>51624</v>
      </c>
      <c r="D11" s="289">
        <f>'[3]For-data-entry'!AQ7</f>
        <v>427463</v>
      </c>
      <c r="E11" s="289">
        <f>'[3]For-data-entry'!AR7</f>
        <v>253882</v>
      </c>
      <c r="F11" s="289">
        <f>'[3]For-data-entry'!AS7</f>
        <v>1417509</v>
      </c>
      <c r="G11" s="289">
        <f>'[3]For-data-entry'!AT7</f>
        <v>321</v>
      </c>
      <c r="H11" s="289">
        <f>'[3]For-data-entry'!AU7</f>
        <v>292</v>
      </c>
      <c r="I11" s="289">
        <f>'[3]For-data-entry'!AV7</f>
        <v>1621</v>
      </c>
      <c r="J11" s="289">
        <f>'[3]For-data-entry'!AW7</f>
        <v>2507</v>
      </c>
      <c r="K11" s="289">
        <f>'[3]For-data-entry'!AX7</f>
        <v>19</v>
      </c>
      <c r="L11" s="289">
        <f>'[3]For-data-entry'!AY7</f>
        <v>274</v>
      </c>
      <c r="M11" s="289">
        <f>'[3]For-data-entry'!AZ7</f>
        <v>23</v>
      </c>
      <c r="N11" s="289">
        <f>'[3]For-data-entry'!BA7</f>
        <v>149</v>
      </c>
    </row>
    <row r="12" spans="1:14" ht="15.75">
      <c r="A12" s="121">
        <v>4</v>
      </c>
      <c r="B12" s="119" t="str">
        <f>'[3]For-data-entry'!B8</f>
        <v>State Bank of India</v>
      </c>
      <c r="C12" s="289">
        <f>'[3]For-data-entry'!AP8</f>
        <v>86126</v>
      </c>
      <c r="D12" s="289">
        <f>'[3]For-data-entry'!AQ8</f>
        <v>460598</v>
      </c>
      <c r="E12" s="289">
        <f>'[3]For-data-entry'!AR8</f>
        <v>946809</v>
      </c>
      <c r="F12" s="289">
        <f>'[3]For-data-entry'!AS8</f>
        <v>628623</v>
      </c>
      <c r="G12" s="289">
        <f>'[3]For-data-entry'!AT8</f>
        <v>937</v>
      </c>
      <c r="H12" s="289">
        <f>'[3]For-data-entry'!AU8</f>
        <v>2136</v>
      </c>
      <c r="I12" s="289">
        <f>'[3]For-data-entry'!AV8</f>
        <v>16517</v>
      </c>
      <c r="J12" s="289">
        <f>'[3]For-data-entry'!AW8</f>
        <v>117844</v>
      </c>
      <c r="K12" s="289">
        <f>'[3]For-data-entry'!AX8</f>
        <v>599</v>
      </c>
      <c r="L12" s="289">
        <f>'[3]For-data-entry'!AY8</f>
        <v>17772</v>
      </c>
      <c r="M12" s="289">
        <f>'[3]For-data-entry'!AZ8</f>
        <v>1331</v>
      </c>
      <c r="N12" s="289">
        <f>'[3]For-data-entry'!BA8</f>
        <v>192500</v>
      </c>
    </row>
    <row r="13" spans="1:14" ht="15.75">
      <c r="A13" s="121">
        <v>5</v>
      </c>
      <c r="B13" s="119" t="str">
        <f>'[3]For-data-entry'!B9</f>
        <v>Vijaya Bank</v>
      </c>
      <c r="C13" s="289">
        <f>'[3]For-data-entry'!AP9</f>
        <v>86142</v>
      </c>
      <c r="D13" s="289">
        <f>'[3]For-data-entry'!AQ9</f>
        <v>108201</v>
      </c>
      <c r="E13" s="289">
        <f>'[3]For-data-entry'!AR9</f>
        <v>184739</v>
      </c>
      <c r="F13" s="289">
        <f>'[3]For-data-entry'!AS9</f>
        <v>406975</v>
      </c>
      <c r="G13" s="289">
        <f>'[3]For-data-entry'!AT9</f>
        <v>9</v>
      </c>
      <c r="H13" s="289">
        <f>'[3]For-data-entry'!AU9</f>
        <v>22</v>
      </c>
      <c r="I13" s="289">
        <f>'[3]For-data-entry'!AV9</f>
        <v>28</v>
      </c>
      <c r="J13" s="289">
        <f>'[3]For-data-entry'!AW9</f>
        <v>766</v>
      </c>
      <c r="K13" s="289">
        <f>'[3]For-data-entry'!AX9</f>
        <v>0</v>
      </c>
      <c r="L13" s="289">
        <f>'[3]For-data-entry'!AY9</f>
        <v>0</v>
      </c>
      <c r="M13" s="289">
        <f>'[3]For-data-entry'!AZ9</f>
        <v>0</v>
      </c>
      <c r="N13" s="289">
        <f>'[3]For-data-entry'!BA9</f>
        <v>0</v>
      </c>
    </row>
    <row r="14" spans="1:14" ht="15.75">
      <c r="A14" s="121"/>
      <c r="B14" s="120" t="s">
        <v>354</v>
      </c>
      <c r="C14" s="289">
        <f>'[3]For-data-entry'!AP10</f>
        <v>412812</v>
      </c>
      <c r="D14" s="289">
        <f>'[3]For-data-entry'!AQ10</f>
        <v>1155198</v>
      </c>
      <c r="E14" s="289">
        <f>'[3]For-data-entry'!AR10</f>
        <v>1934407</v>
      </c>
      <c r="F14" s="289">
        <f>'[3]For-data-entry'!AS10</f>
        <v>3529783</v>
      </c>
      <c r="G14" s="289">
        <f>'[3]For-data-entry'!AT10</f>
        <v>1359</v>
      </c>
      <c r="H14" s="289">
        <f>'[3]For-data-entry'!AU10</f>
        <v>2614</v>
      </c>
      <c r="I14" s="289">
        <f>'[3]For-data-entry'!AV10</f>
        <v>18337</v>
      </c>
      <c r="J14" s="289">
        <f>'[3]For-data-entry'!AW10</f>
        <v>121543</v>
      </c>
      <c r="K14" s="289">
        <f>'[3]For-data-entry'!AX10</f>
        <v>728</v>
      </c>
      <c r="L14" s="289">
        <f>'[3]For-data-entry'!AY10</f>
        <v>32496</v>
      </c>
      <c r="M14" s="289">
        <f>'[3]For-data-entry'!AZ10</f>
        <v>1412</v>
      </c>
      <c r="N14" s="289">
        <f>'[3]For-data-entry'!BA10</f>
        <v>205055</v>
      </c>
    </row>
    <row r="15" spans="1:14" ht="15.75">
      <c r="A15" s="649" t="s">
        <v>355</v>
      </c>
      <c r="B15" s="650"/>
      <c r="C15" s="289"/>
      <c r="D15" s="289"/>
      <c r="E15" s="289"/>
      <c r="F15" s="290"/>
      <c r="G15" s="281"/>
      <c r="H15" s="281"/>
      <c r="I15" s="281"/>
      <c r="J15" s="281"/>
      <c r="K15" s="281"/>
      <c r="L15" s="281"/>
      <c r="M15" s="281"/>
      <c r="N15" s="281"/>
    </row>
    <row r="16" spans="1:14" ht="15.75">
      <c r="A16" s="124">
        <v>1</v>
      </c>
      <c r="B16" s="291" t="str">
        <f>'[3]For-data-entry'!B13</f>
        <v>Allahabad Bank</v>
      </c>
      <c r="C16" s="289">
        <f>'[3]For-data-entry'!AP13</f>
        <v>5</v>
      </c>
      <c r="D16" s="289">
        <f>'[3]For-data-entry'!AQ13</f>
        <v>2.0099999999999998</v>
      </c>
      <c r="E16" s="289">
        <f>'[3]For-data-entry'!AR13</f>
        <v>1662</v>
      </c>
      <c r="F16" s="289">
        <f>'[3]For-data-entry'!AS13</f>
        <v>3864</v>
      </c>
      <c r="G16" s="289">
        <f>'[3]For-data-entry'!AT13</f>
        <v>0</v>
      </c>
      <c r="H16" s="289">
        <f>'[3]For-data-entry'!AU13</f>
        <v>0</v>
      </c>
      <c r="I16" s="289">
        <f>'[3]For-data-entry'!AV13</f>
        <v>0</v>
      </c>
      <c r="J16" s="289">
        <f>'[3]For-data-entry'!AW13</f>
        <v>0</v>
      </c>
      <c r="K16" s="289">
        <f>'[3]For-data-entry'!AX13</f>
        <v>0</v>
      </c>
      <c r="L16" s="289">
        <f>'[3]For-data-entry'!AY13</f>
        <v>0</v>
      </c>
      <c r="M16" s="289">
        <f>'[3]For-data-entry'!AZ13</f>
        <v>28</v>
      </c>
      <c r="N16" s="289">
        <f>'[3]For-data-entry'!BA13</f>
        <v>277</v>
      </c>
    </row>
    <row r="17" spans="1:14" ht="15.75">
      <c r="A17" s="124">
        <v>2</v>
      </c>
      <c r="B17" s="291" t="str">
        <f>'[3]For-data-entry'!B14</f>
        <v>Andhrabank</v>
      </c>
      <c r="C17" s="289">
        <f>'[3]For-data-entry'!AP14</f>
        <v>3895</v>
      </c>
      <c r="D17" s="289">
        <f>'[3]For-data-entry'!AQ14</f>
        <v>9516.6</v>
      </c>
      <c r="E17" s="289">
        <f>'[3]For-data-entry'!AR14</f>
        <v>16870</v>
      </c>
      <c r="F17" s="289">
        <f>'[3]For-data-entry'!AS14</f>
        <v>63420</v>
      </c>
      <c r="G17" s="289">
        <f>'[3]For-data-entry'!AT14</f>
        <v>0</v>
      </c>
      <c r="H17" s="289">
        <f>'[3]For-data-entry'!AU14</f>
        <v>0</v>
      </c>
      <c r="I17" s="289">
        <f>'[3]For-data-entry'!AV14</f>
        <v>0</v>
      </c>
      <c r="J17" s="289">
        <f>'[3]For-data-entry'!AW14</f>
        <v>0</v>
      </c>
      <c r="K17" s="289">
        <f>'[3]For-data-entry'!AX14</f>
        <v>21</v>
      </c>
      <c r="L17" s="289">
        <f>'[3]For-data-entry'!AY14</f>
        <v>3767</v>
      </c>
      <c r="M17" s="289">
        <f>'[3]For-data-entry'!AZ14</f>
        <v>63</v>
      </c>
      <c r="N17" s="289">
        <f>'[3]For-data-entry'!BA14</f>
        <v>3376</v>
      </c>
    </row>
    <row r="18" spans="1:14" ht="15.75">
      <c r="A18" s="124">
        <v>3</v>
      </c>
      <c r="B18" s="291" t="str">
        <f>'[3]For-data-entry'!B15</f>
        <v>Bank of Baroda</v>
      </c>
      <c r="C18" s="289">
        <f>'[3]For-data-entry'!AP15</f>
        <v>384</v>
      </c>
      <c r="D18" s="289">
        <f>'[3]For-data-entry'!AQ15</f>
        <v>2428</v>
      </c>
      <c r="E18" s="289">
        <f>'[3]For-data-entry'!AR15</f>
        <v>12800</v>
      </c>
      <c r="F18" s="289">
        <f>'[3]For-data-entry'!AS15</f>
        <v>39199</v>
      </c>
      <c r="G18" s="289">
        <f>'[3]For-data-entry'!AT15</f>
        <v>0</v>
      </c>
      <c r="H18" s="289">
        <f>'[3]For-data-entry'!AU15</f>
        <v>0</v>
      </c>
      <c r="I18" s="289">
        <f>'[3]For-data-entry'!AV15</f>
        <v>0</v>
      </c>
      <c r="J18" s="289">
        <f>'[3]For-data-entry'!AW15</f>
        <v>0</v>
      </c>
      <c r="K18" s="289">
        <f>'[3]For-data-entry'!AX15</f>
        <v>0</v>
      </c>
      <c r="L18" s="289">
        <f>'[3]For-data-entry'!AY15</f>
        <v>0</v>
      </c>
      <c r="M18" s="289">
        <f>'[3]For-data-entry'!AZ15</f>
        <v>0</v>
      </c>
      <c r="N18" s="289">
        <f>'[3]For-data-entry'!BA15</f>
        <v>0</v>
      </c>
    </row>
    <row r="19" spans="1:14" ht="15.75">
      <c r="A19" s="124">
        <v>4</v>
      </c>
      <c r="B19" s="291" t="str">
        <f>'[3]For-data-entry'!B16</f>
        <v>Bank of India</v>
      </c>
      <c r="C19" s="289">
        <f>'[3]For-data-entry'!AP16</f>
        <v>2817</v>
      </c>
      <c r="D19" s="289">
        <f>'[3]For-data-entry'!AQ16</f>
        <v>16440</v>
      </c>
      <c r="E19" s="289">
        <f>'[3]For-data-entry'!AR16</f>
        <v>21817</v>
      </c>
      <c r="F19" s="289">
        <f>'[3]For-data-entry'!AS16</f>
        <v>185730</v>
      </c>
      <c r="G19" s="289">
        <f>'[3]For-data-entry'!AT16</f>
        <v>3</v>
      </c>
      <c r="H19" s="289">
        <f>'[3]For-data-entry'!AU16</f>
        <v>1.4</v>
      </c>
      <c r="I19" s="289">
        <f>'[3]For-data-entry'!AV16</f>
        <v>33</v>
      </c>
      <c r="J19" s="289">
        <f>'[3]For-data-entry'!AW16</f>
        <v>56</v>
      </c>
      <c r="K19" s="289">
        <f>'[3]For-data-entry'!AX16</f>
        <v>12</v>
      </c>
      <c r="L19" s="289">
        <f>'[3]For-data-entry'!AY16</f>
        <v>3786.66</v>
      </c>
      <c r="M19" s="289">
        <f>'[3]For-data-entry'!AZ16</f>
        <v>15</v>
      </c>
      <c r="N19" s="289">
        <f>'[3]For-data-entry'!BA16</f>
        <v>3150.36</v>
      </c>
    </row>
    <row r="20" spans="1:14" ht="15.75">
      <c r="A20" s="124">
        <v>5</v>
      </c>
      <c r="B20" s="291" t="str">
        <f>'[3]For-data-entry'!B17</f>
        <v>Bank of Maharastra</v>
      </c>
      <c r="C20" s="289">
        <f>'[3]For-data-entry'!AP17</f>
        <v>79</v>
      </c>
      <c r="D20" s="289">
        <f>'[3]For-data-entry'!AQ17</f>
        <v>699</v>
      </c>
      <c r="E20" s="289">
        <f>'[3]For-data-entry'!AR17</f>
        <v>4393</v>
      </c>
      <c r="F20" s="289">
        <f>'[3]For-data-entry'!AS17</f>
        <v>10254</v>
      </c>
      <c r="G20" s="289">
        <f>'[3]For-data-entry'!AT17</f>
        <v>1</v>
      </c>
      <c r="H20" s="289">
        <f>'[3]For-data-entry'!AU17</f>
        <v>3</v>
      </c>
      <c r="I20" s="289">
        <f>'[3]For-data-entry'!AV17</f>
        <v>36</v>
      </c>
      <c r="J20" s="289">
        <f>'[3]For-data-entry'!AW17</f>
        <v>94</v>
      </c>
      <c r="K20" s="289">
        <f>'[3]For-data-entry'!AX17</f>
        <v>10</v>
      </c>
      <c r="L20" s="289">
        <f>'[3]For-data-entry'!AY17</f>
        <v>5665</v>
      </c>
      <c r="M20" s="289">
        <f>'[3]For-data-entry'!AZ17</f>
        <v>10</v>
      </c>
      <c r="N20" s="289">
        <f>'[3]For-data-entry'!BA17</f>
        <v>5665</v>
      </c>
    </row>
    <row r="21" spans="1:14" ht="15.75">
      <c r="A21" s="124">
        <v>6</v>
      </c>
      <c r="B21" s="291" t="str">
        <f>'[3]For-data-entry'!B18</f>
        <v>Central Bank of India</v>
      </c>
      <c r="C21" s="289">
        <f>'[3]For-data-entry'!AP18</f>
        <v>598</v>
      </c>
      <c r="D21" s="289">
        <f>'[3]For-data-entry'!AQ18</f>
        <v>954</v>
      </c>
      <c r="E21" s="289">
        <f>'[3]For-data-entry'!AR18</f>
        <v>10329</v>
      </c>
      <c r="F21" s="289">
        <f>'[3]For-data-entry'!AS18</f>
        <v>13314</v>
      </c>
      <c r="G21" s="289">
        <f>'[3]For-data-entry'!AT18</f>
        <v>21</v>
      </c>
      <c r="H21" s="289">
        <f>'[3]For-data-entry'!AU18</f>
        <v>65</v>
      </c>
      <c r="I21" s="289">
        <f>'[3]For-data-entry'!AV18</f>
        <v>162</v>
      </c>
      <c r="J21" s="289">
        <f>'[3]For-data-entry'!AW18</f>
        <v>918</v>
      </c>
      <c r="K21" s="289">
        <f>'[3]For-data-entry'!AX18</f>
        <v>0</v>
      </c>
      <c r="L21" s="289">
        <f>'[3]For-data-entry'!AY18</f>
        <v>0</v>
      </c>
      <c r="M21" s="289">
        <f>'[3]For-data-entry'!AZ18</f>
        <v>0</v>
      </c>
      <c r="N21" s="289">
        <f>'[3]For-data-entry'!BA18</f>
        <v>0</v>
      </c>
    </row>
    <row r="22" spans="1:14" ht="15.75">
      <c r="A22" s="124">
        <v>7</v>
      </c>
      <c r="B22" s="291" t="str">
        <f>'[3]For-data-entry'!B19</f>
        <v>Dena Bank</v>
      </c>
      <c r="C22" s="289">
        <f>'[3]For-data-entry'!AP19</f>
        <v>219</v>
      </c>
      <c r="D22" s="289">
        <f>'[3]For-data-entry'!AQ19</f>
        <v>475</v>
      </c>
      <c r="E22" s="289">
        <f>'[3]For-data-entry'!AR19</f>
        <v>1495</v>
      </c>
      <c r="F22" s="289">
        <f>'[3]For-data-entry'!AS19</f>
        <v>7617</v>
      </c>
      <c r="G22" s="289">
        <f>'[3]For-data-entry'!AT19</f>
        <v>0</v>
      </c>
      <c r="H22" s="289">
        <f>'[3]For-data-entry'!AU19</f>
        <v>0</v>
      </c>
      <c r="I22" s="289">
        <f>'[3]For-data-entry'!AV19</f>
        <v>0</v>
      </c>
      <c r="J22" s="289">
        <f>'[3]For-data-entry'!AW19</f>
        <v>0</v>
      </c>
      <c r="K22" s="289">
        <f>'[3]For-data-entry'!AX19</f>
        <v>0</v>
      </c>
      <c r="L22" s="289">
        <f>'[3]For-data-entry'!AY19</f>
        <v>0</v>
      </c>
      <c r="M22" s="289">
        <f>'[3]For-data-entry'!AZ19</f>
        <v>0</v>
      </c>
      <c r="N22" s="289">
        <f>'[3]For-data-entry'!BA19</f>
        <v>0</v>
      </c>
    </row>
    <row r="23" spans="1:14" ht="15.75">
      <c r="A23" s="124">
        <v>8</v>
      </c>
      <c r="B23" s="291" t="str">
        <f>'[3]For-data-entry'!B20</f>
        <v xml:space="preserve">Indian Bank </v>
      </c>
      <c r="C23" s="289">
        <f>'[3]For-data-entry'!AP20</f>
        <v>354</v>
      </c>
      <c r="D23" s="289">
        <f>'[3]For-data-entry'!AQ20</f>
        <v>423</v>
      </c>
      <c r="E23" s="289">
        <f>'[3]For-data-entry'!AR20</f>
        <v>9244</v>
      </c>
      <c r="F23" s="289">
        <f>'[3]For-data-entry'!AS20</f>
        <v>24494</v>
      </c>
      <c r="G23" s="289">
        <f>'[3]For-data-entry'!AT20</f>
        <v>6</v>
      </c>
      <c r="H23" s="289">
        <f>'[3]For-data-entry'!AU20</f>
        <v>12</v>
      </c>
      <c r="I23" s="289">
        <f>'[3]For-data-entry'!AV20</f>
        <v>432</v>
      </c>
      <c r="J23" s="289">
        <f>'[3]For-data-entry'!AW20</f>
        <v>386</v>
      </c>
      <c r="K23" s="289">
        <f>'[3]For-data-entry'!AX20</f>
        <v>5</v>
      </c>
      <c r="L23" s="289">
        <f>'[3]For-data-entry'!AY20</f>
        <v>513</v>
      </c>
      <c r="M23" s="289">
        <f>'[3]For-data-entry'!AZ20</f>
        <v>52</v>
      </c>
      <c r="N23" s="289">
        <f>'[3]For-data-entry'!BA20</f>
        <v>3314</v>
      </c>
    </row>
    <row r="24" spans="1:14" ht="15.75">
      <c r="A24" s="124">
        <v>9</v>
      </c>
      <c r="B24" s="291" t="str">
        <f>'[3]For-data-entry'!B21</f>
        <v>Indian Overseas Bank</v>
      </c>
      <c r="C24" s="289">
        <f>'[3]For-data-entry'!AP21</f>
        <v>987</v>
      </c>
      <c r="D24" s="289">
        <f>'[3]For-data-entry'!AQ21</f>
        <v>815</v>
      </c>
      <c r="E24" s="289">
        <f>'[3]For-data-entry'!AR21</f>
        <v>19428</v>
      </c>
      <c r="F24" s="289">
        <f>'[3]For-data-entry'!AS21</f>
        <v>60147</v>
      </c>
      <c r="G24" s="289">
        <f>'[3]For-data-entry'!AT21</f>
        <v>0</v>
      </c>
      <c r="H24" s="289">
        <f>'[3]For-data-entry'!AU21</f>
        <v>0</v>
      </c>
      <c r="I24" s="289">
        <f>'[3]For-data-entry'!AV21</f>
        <v>297</v>
      </c>
      <c r="J24" s="289">
        <f>'[3]For-data-entry'!AW21</f>
        <v>267</v>
      </c>
      <c r="K24" s="289">
        <f>'[3]For-data-entry'!AX21</f>
        <v>0</v>
      </c>
      <c r="L24" s="289">
        <f>'[3]For-data-entry'!AY21</f>
        <v>0</v>
      </c>
      <c r="M24" s="289">
        <f>'[3]For-data-entry'!AZ21</f>
        <v>0</v>
      </c>
      <c r="N24" s="289">
        <f>'[3]For-data-entry'!BA21</f>
        <v>0</v>
      </c>
    </row>
    <row r="25" spans="1:14" ht="15.75">
      <c r="A25" s="124">
        <v>10</v>
      </c>
      <c r="B25" s="291" t="str">
        <f>'[3]For-data-entry'!B22</f>
        <v>Oriental Bank of Commerce</v>
      </c>
      <c r="C25" s="289">
        <f>'[3]For-data-entry'!AP22</f>
        <v>275</v>
      </c>
      <c r="D25" s="289">
        <f>'[3]For-data-entry'!AQ22</f>
        <v>2015</v>
      </c>
      <c r="E25" s="289">
        <f>'[3]For-data-entry'!AR22</f>
        <v>3215</v>
      </c>
      <c r="F25" s="289">
        <f>'[3]For-data-entry'!AS22</f>
        <v>17035</v>
      </c>
      <c r="G25" s="289">
        <f>'[3]For-data-entry'!AT22</f>
        <v>0</v>
      </c>
      <c r="H25" s="289">
        <f>'[3]For-data-entry'!AU22</f>
        <v>0</v>
      </c>
      <c r="I25" s="289">
        <f>'[3]For-data-entry'!AV22</f>
        <v>0</v>
      </c>
      <c r="J25" s="289">
        <f>'[3]For-data-entry'!AW22</f>
        <v>0</v>
      </c>
      <c r="K25" s="289">
        <f>'[3]For-data-entry'!AX22</f>
        <v>0</v>
      </c>
      <c r="L25" s="289">
        <f>'[3]For-data-entry'!AY22</f>
        <v>0</v>
      </c>
      <c r="M25" s="289">
        <f>'[3]For-data-entry'!AZ22</f>
        <v>0</v>
      </c>
      <c r="N25" s="289">
        <f>'[3]For-data-entry'!BA22</f>
        <v>0</v>
      </c>
    </row>
    <row r="26" spans="1:14" ht="15.75">
      <c r="A26" s="124">
        <v>11</v>
      </c>
      <c r="B26" s="291" t="str">
        <f>'[3]For-data-entry'!B23</f>
        <v>Punjab National Bank</v>
      </c>
      <c r="C26" s="289">
        <f>'[3]For-data-entry'!AP23</f>
        <v>6560</v>
      </c>
      <c r="D26" s="289">
        <f>'[3]For-data-entry'!AQ23</f>
        <v>9562.52</v>
      </c>
      <c r="E26" s="289">
        <f>'[3]For-data-entry'!AR23</f>
        <v>13483</v>
      </c>
      <c r="F26" s="289">
        <f>'[3]For-data-entry'!AS23</f>
        <v>47663.46</v>
      </c>
      <c r="G26" s="289">
        <f>'[3]For-data-entry'!AT23</f>
        <v>0</v>
      </c>
      <c r="H26" s="289">
        <f>'[3]For-data-entry'!AU23</f>
        <v>0</v>
      </c>
      <c r="I26" s="289">
        <f>'[3]For-data-entry'!AV23</f>
        <v>189</v>
      </c>
      <c r="J26" s="289">
        <f>'[3]For-data-entry'!AW23</f>
        <v>373.53</v>
      </c>
      <c r="K26" s="289">
        <f>'[3]For-data-entry'!AX23</f>
        <v>5</v>
      </c>
      <c r="L26" s="289">
        <f>'[3]For-data-entry'!AY23</f>
        <v>4.87</v>
      </c>
      <c r="M26" s="289">
        <f>'[3]For-data-entry'!AZ23</f>
        <v>7</v>
      </c>
      <c r="N26" s="289">
        <f>'[3]For-data-entry'!BA23</f>
        <v>278.77999999999997</v>
      </c>
    </row>
    <row r="27" spans="1:14" ht="15.75">
      <c r="A27" s="124">
        <v>12</v>
      </c>
      <c r="B27" s="291" t="str">
        <f>'[3]For-data-entry'!B24</f>
        <v>Punjab and Synd Bank</v>
      </c>
      <c r="C27" s="289">
        <f>'[3]For-data-entry'!AP24</f>
        <v>125</v>
      </c>
      <c r="D27" s="289">
        <f>'[3]For-data-entry'!AQ24</f>
        <v>1229</v>
      </c>
      <c r="E27" s="289">
        <f>'[3]For-data-entry'!AR24</f>
        <v>560</v>
      </c>
      <c r="F27" s="289">
        <f>'[3]For-data-entry'!AS24</f>
        <v>4811</v>
      </c>
      <c r="G27" s="289">
        <f>'[3]For-data-entry'!AT24</f>
        <v>0</v>
      </c>
      <c r="H27" s="289">
        <f>'[3]For-data-entry'!AU24</f>
        <v>0</v>
      </c>
      <c r="I27" s="289">
        <f>'[3]For-data-entry'!AV24</f>
        <v>0</v>
      </c>
      <c r="J27" s="289">
        <f>'[3]For-data-entry'!AW24</f>
        <v>0</v>
      </c>
      <c r="K27" s="289">
        <f>'[3]For-data-entry'!AX24</f>
        <v>4</v>
      </c>
      <c r="L27" s="289">
        <f>'[3]For-data-entry'!AY24</f>
        <v>723</v>
      </c>
      <c r="M27" s="289">
        <f>'[3]For-data-entry'!AZ24</f>
        <v>6</v>
      </c>
      <c r="N27" s="289">
        <f>'[3]For-data-entry'!BA24</f>
        <v>1240</v>
      </c>
    </row>
    <row r="28" spans="1:14" ht="15.75">
      <c r="A28" s="124">
        <v>13</v>
      </c>
      <c r="B28" s="291" t="str">
        <f>'[3]For-data-entry'!B25</f>
        <v>UCO Bank</v>
      </c>
      <c r="C28" s="289">
        <f>'[3]For-data-entry'!AP25</f>
        <v>195</v>
      </c>
      <c r="D28" s="289">
        <f>'[3]For-data-entry'!AQ25</f>
        <v>1820</v>
      </c>
      <c r="E28" s="289">
        <f>'[3]For-data-entry'!AR25</f>
        <v>8845</v>
      </c>
      <c r="F28" s="289">
        <f>'[3]For-data-entry'!AS25</f>
        <v>19400</v>
      </c>
      <c r="G28" s="289">
        <f>'[3]For-data-entry'!AT25</f>
        <v>0</v>
      </c>
      <c r="H28" s="289">
        <f>'[3]For-data-entry'!AU25</f>
        <v>0</v>
      </c>
      <c r="I28" s="289">
        <f>'[3]For-data-entry'!AV25</f>
        <v>0</v>
      </c>
      <c r="J28" s="289">
        <f>'[3]For-data-entry'!AW25</f>
        <v>0</v>
      </c>
      <c r="K28" s="289">
        <f>'[3]For-data-entry'!AX25</f>
        <v>0</v>
      </c>
      <c r="L28" s="289">
        <f>'[3]For-data-entry'!AY25</f>
        <v>0</v>
      </c>
      <c r="M28" s="289">
        <f>'[3]For-data-entry'!AZ25</f>
        <v>1</v>
      </c>
      <c r="N28" s="289">
        <f>'[3]For-data-entry'!BA25</f>
        <v>34</v>
      </c>
    </row>
    <row r="29" spans="1:14" ht="15.75">
      <c r="A29" s="124">
        <v>14</v>
      </c>
      <c r="B29" s="291" t="str">
        <f>'[3]For-data-entry'!B26</f>
        <v>Union Bank Of India</v>
      </c>
      <c r="C29" s="289">
        <f>'[3]For-data-entry'!AP26</f>
        <v>3508</v>
      </c>
      <c r="D29" s="289">
        <f>'[3]For-data-entry'!AQ26</f>
        <v>8349.39</v>
      </c>
      <c r="E29" s="289">
        <f>'[3]For-data-entry'!AR26</f>
        <v>24463</v>
      </c>
      <c r="F29" s="289">
        <f>'[3]For-data-entry'!AS26</f>
        <v>75964.350000000006</v>
      </c>
      <c r="G29" s="289">
        <f>'[3]For-data-entry'!AT26</f>
        <v>0</v>
      </c>
      <c r="H29" s="289">
        <f>'[3]For-data-entry'!AU26</f>
        <v>0</v>
      </c>
      <c r="I29" s="289">
        <f>'[3]For-data-entry'!AV26</f>
        <v>75</v>
      </c>
      <c r="J29" s="289">
        <f>'[3]For-data-entry'!AW26</f>
        <v>145</v>
      </c>
      <c r="K29" s="289">
        <f>'[3]For-data-entry'!AX26</f>
        <v>0</v>
      </c>
      <c r="L29" s="289">
        <f>'[3]For-data-entry'!AY26</f>
        <v>0</v>
      </c>
      <c r="M29" s="289">
        <f>'[3]For-data-entry'!AZ26</f>
        <v>0</v>
      </c>
      <c r="N29" s="289">
        <f>'[3]For-data-entry'!BA26</f>
        <v>0</v>
      </c>
    </row>
    <row r="30" spans="1:14" ht="15.75">
      <c r="A30" s="124">
        <v>15</v>
      </c>
      <c r="B30" s="291" t="str">
        <f>'[3]For-data-entry'!B27</f>
        <v>United Bank of India</v>
      </c>
      <c r="C30" s="289">
        <f>'[3]For-data-entry'!AP27</f>
        <v>32</v>
      </c>
      <c r="D30" s="289">
        <f>'[3]For-data-entry'!AQ27</f>
        <v>141</v>
      </c>
      <c r="E30" s="289">
        <f>'[3]For-data-entry'!AR27</f>
        <v>515</v>
      </c>
      <c r="F30" s="289">
        <f>'[3]For-data-entry'!AS27</f>
        <v>3515</v>
      </c>
      <c r="G30" s="289">
        <f>'[3]For-data-entry'!AT27</f>
        <v>0</v>
      </c>
      <c r="H30" s="289">
        <f>'[3]For-data-entry'!AU27</f>
        <v>0</v>
      </c>
      <c r="I30" s="289">
        <f>'[3]For-data-entry'!AV27</f>
        <v>0</v>
      </c>
      <c r="J30" s="289">
        <f>'[3]For-data-entry'!AW27</f>
        <v>0</v>
      </c>
      <c r="K30" s="289">
        <f>'[3]For-data-entry'!AX27</f>
        <v>0</v>
      </c>
      <c r="L30" s="289">
        <f>'[3]For-data-entry'!AY27</f>
        <v>0</v>
      </c>
      <c r="M30" s="289">
        <f>'[3]For-data-entry'!AZ27</f>
        <v>0</v>
      </c>
      <c r="N30" s="289">
        <f>'[3]For-data-entry'!BA27</f>
        <v>0</v>
      </c>
    </row>
    <row r="31" spans="1:14" ht="15.75">
      <c r="A31" s="124">
        <v>16</v>
      </c>
      <c r="B31" s="291" t="str">
        <f>'[3]For-data-entry'!B28</f>
        <v>IDBI Bank</v>
      </c>
      <c r="C31" s="289">
        <f>'[3]For-data-entry'!AP28</f>
        <v>54423</v>
      </c>
      <c r="D31" s="289">
        <f>'[3]For-data-entry'!AQ28</f>
        <v>49345</v>
      </c>
      <c r="E31" s="289">
        <f>'[3]For-data-entry'!AR28</f>
        <v>63772</v>
      </c>
      <c r="F31" s="289">
        <f>'[3]For-data-entry'!AS28</f>
        <v>200846</v>
      </c>
      <c r="G31" s="289">
        <f>'[3]For-data-entry'!AT28</f>
        <v>0</v>
      </c>
      <c r="H31" s="289">
        <f>'[3]For-data-entry'!AU28</f>
        <v>0</v>
      </c>
      <c r="I31" s="289">
        <f>'[3]For-data-entry'!AV28</f>
        <v>0</v>
      </c>
      <c r="J31" s="289">
        <f>'[3]For-data-entry'!AW28</f>
        <v>0</v>
      </c>
      <c r="K31" s="289">
        <f>'[3]For-data-entry'!AX28</f>
        <v>38</v>
      </c>
      <c r="L31" s="289">
        <f>'[3]For-data-entry'!AY28</f>
        <v>5910</v>
      </c>
      <c r="M31" s="289">
        <f>'[3]For-data-entry'!AZ28</f>
        <v>17</v>
      </c>
      <c r="N31" s="289">
        <f>'[3]For-data-entry'!BA28</f>
        <v>12318.71</v>
      </c>
    </row>
    <row r="32" spans="1:14" ht="15.75">
      <c r="A32" s="124"/>
      <c r="B32" s="126" t="s">
        <v>356</v>
      </c>
      <c r="C32" s="289">
        <f>'[3]For-data-entry'!AP29</f>
        <v>74456</v>
      </c>
      <c r="D32" s="289">
        <f>'[3]For-data-entry'!AQ29</f>
        <v>104214.52</v>
      </c>
      <c r="E32" s="289">
        <f>'[3]For-data-entry'!AR29</f>
        <v>212891</v>
      </c>
      <c r="F32" s="289">
        <f>'[3]For-data-entry'!AS29</f>
        <v>777273.81</v>
      </c>
      <c r="G32" s="289">
        <f>'[3]For-data-entry'!AT29</f>
        <v>31</v>
      </c>
      <c r="H32" s="289">
        <f>'[3]For-data-entry'!AU29</f>
        <v>81.400000000000006</v>
      </c>
      <c r="I32" s="289">
        <f>'[3]For-data-entry'!AV29</f>
        <v>1224</v>
      </c>
      <c r="J32" s="289">
        <f>'[3]For-data-entry'!AW29</f>
        <v>2239.5299999999997</v>
      </c>
      <c r="K32" s="289">
        <f>'[3]For-data-entry'!AX29</f>
        <v>95</v>
      </c>
      <c r="L32" s="289">
        <f>'[3]For-data-entry'!AY29</f>
        <v>20369.53</v>
      </c>
      <c r="M32" s="289">
        <f>'[3]For-data-entry'!AZ29</f>
        <v>199</v>
      </c>
      <c r="N32" s="289">
        <f>'[3]For-data-entry'!BA29</f>
        <v>29653.85</v>
      </c>
    </row>
    <row r="33" spans="1:14" ht="15.75">
      <c r="A33" s="121"/>
      <c r="B33" s="120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</row>
    <row r="34" spans="1:14" ht="15.75">
      <c r="A34" s="638" t="s">
        <v>357</v>
      </c>
      <c r="B34" s="638"/>
      <c r="C34" s="638"/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</row>
    <row r="35" spans="1:14" ht="15.75">
      <c r="A35" s="638" t="s">
        <v>372</v>
      </c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</row>
    <row r="36" spans="1:14">
      <c r="A36" s="639" t="s">
        <v>437</v>
      </c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</row>
    <row r="37" spans="1:14" ht="15.75">
      <c r="A37" s="640" t="s">
        <v>402</v>
      </c>
      <c r="B37" s="643" t="s">
        <v>336</v>
      </c>
      <c r="C37" s="652" t="s">
        <v>438</v>
      </c>
      <c r="D37" s="652"/>
      <c r="E37" s="652"/>
      <c r="F37" s="652"/>
      <c r="G37" s="652" t="s">
        <v>439</v>
      </c>
      <c r="H37" s="652"/>
      <c r="I37" s="652"/>
      <c r="J37" s="652"/>
      <c r="K37" s="652" t="s">
        <v>440</v>
      </c>
      <c r="L37" s="652"/>
      <c r="M37" s="652"/>
      <c r="N37" s="652"/>
    </row>
    <row r="38" spans="1:14">
      <c r="A38" s="641"/>
      <c r="B38" s="643"/>
      <c r="C38" s="651" t="s">
        <v>432</v>
      </c>
      <c r="D38" s="651"/>
      <c r="E38" s="651" t="s">
        <v>441</v>
      </c>
      <c r="F38" s="651"/>
      <c r="G38" s="651" t="s">
        <v>432</v>
      </c>
      <c r="H38" s="651"/>
      <c r="I38" s="651" t="s">
        <v>441</v>
      </c>
      <c r="J38" s="651"/>
      <c r="K38" s="651" t="s">
        <v>432</v>
      </c>
      <c r="L38" s="651"/>
      <c r="M38" s="651" t="s">
        <v>441</v>
      </c>
      <c r="N38" s="651"/>
    </row>
    <row r="39" spans="1:14">
      <c r="A39" s="642"/>
      <c r="B39" s="643"/>
      <c r="C39" s="283" t="s">
        <v>341</v>
      </c>
      <c r="D39" s="284" t="s">
        <v>420</v>
      </c>
      <c r="E39" s="283" t="s">
        <v>341</v>
      </c>
      <c r="F39" s="284" t="s">
        <v>420</v>
      </c>
      <c r="G39" s="283" t="s">
        <v>341</v>
      </c>
      <c r="H39" s="284" t="s">
        <v>420</v>
      </c>
      <c r="I39" s="283" t="s">
        <v>341</v>
      </c>
      <c r="J39" s="284" t="s">
        <v>420</v>
      </c>
      <c r="K39" s="283" t="s">
        <v>341</v>
      </c>
      <c r="L39" s="284" t="s">
        <v>420</v>
      </c>
      <c r="M39" s="283" t="s">
        <v>341</v>
      </c>
      <c r="N39" s="284" t="s">
        <v>420</v>
      </c>
    </row>
    <row r="40" spans="1:14" ht="15.75">
      <c r="A40" s="124" t="s">
        <v>359</v>
      </c>
      <c r="B40" s="126" t="s">
        <v>360</v>
      </c>
      <c r="C40" s="292"/>
      <c r="D40" s="289"/>
      <c r="E40" s="292"/>
      <c r="F40" s="289"/>
      <c r="G40" s="293"/>
      <c r="H40" s="294"/>
      <c r="I40" s="293"/>
      <c r="J40" s="294"/>
      <c r="K40" s="293"/>
      <c r="L40" s="294"/>
      <c r="M40" s="293"/>
      <c r="N40" s="294"/>
    </row>
    <row r="41" spans="1:14" ht="15.75">
      <c r="A41" s="125">
        <v>1</v>
      </c>
      <c r="B41" s="248" t="str">
        <f>'[3]For-data-entry'!B32</f>
        <v>Karnataka Bank Ltd</v>
      </c>
      <c r="C41" s="289">
        <f>'[3]For-data-entry'!AP32</f>
        <v>20954</v>
      </c>
      <c r="D41" s="289">
        <f>'[3]For-data-entry'!AQ32</f>
        <v>15347</v>
      </c>
      <c r="E41" s="289">
        <f>'[3]For-data-entry'!AR32</f>
        <v>44956</v>
      </c>
      <c r="F41" s="289">
        <f>'[3]For-data-entry'!AS32</f>
        <v>37069</v>
      </c>
      <c r="G41" s="289">
        <f>'[3]For-data-entry'!AT32</f>
        <v>4</v>
      </c>
      <c r="H41" s="289">
        <f>'[3]For-data-entry'!AU32</f>
        <v>24</v>
      </c>
      <c r="I41" s="289">
        <f>'[3]For-data-entry'!AV32</f>
        <v>11</v>
      </c>
      <c r="J41" s="289">
        <f>'[3]For-data-entry'!AW32</f>
        <v>100</v>
      </c>
      <c r="K41" s="289">
        <f>'[3]For-data-entry'!AX32</f>
        <v>0</v>
      </c>
      <c r="L41" s="289">
        <f>'[3]For-data-entry'!AY32</f>
        <v>0</v>
      </c>
      <c r="M41" s="289">
        <f>'[3]For-data-entry'!AZ32</f>
        <v>0</v>
      </c>
      <c r="N41" s="289">
        <f>'[3]For-data-entry'!BA32</f>
        <v>0</v>
      </c>
    </row>
    <row r="42" spans="1:14" ht="15.75">
      <c r="A42" s="125">
        <v>2</v>
      </c>
      <c r="B42" s="248" t="str">
        <f>'[3]For-data-entry'!B33</f>
        <v>Kotak Mahendra Bank</v>
      </c>
      <c r="C42" s="289">
        <f>'[3]For-data-entry'!AP33</f>
        <v>0</v>
      </c>
      <c r="D42" s="289">
        <f>'[3]For-data-entry'!AQ33</f>
        <v>0</v>
      </c>
      <c r="E42" s="289">
        <f>'[3]For-data-entry'!AR33</f>
        <v>0</v>
      </c>
      <c r="F42" s="289">
        <f>'[3]For-data-entry'!AS33</f>
        <v>0</v>
      </c>
      <c r="G42" s="289">
        <f>'[3]For-data-entry'!AT33</f>
        <v>0</v>
      </c>
      <c r="H42" s="289">
        <f>'[3]For-data-entry'!AU33</f>
        <v>0</v>
      </c>
      <c r="I42" s="289">
        <f>'[3]For-data-entry'!AV33</f>
        <v>0</v>
      </c>
      <c r="J42" s="289">
        <f>'[3]For-data-entry'!AW33</f>
        <v>0</v>
      </c>
      <c r="K42" s="289">
        <f>'[3]For-data-entry'!AX33</f>
        <v>0</v>
      </c>
      <c r="L42" s="289">
        <f>'[3]For-data-entry'!AY33</f>
        <v>0</v>
      </c>
      <c r="M42" s="289">
        <f>'[3]For-data-entry'!AZ33</f>
        <v>0</v>
      </c>
      <c r="N42" s="289">
        <f>'[3]For-data-entry'!BA33</f>
        <v>0</v>
      </c>
    </row>
    <row r="43" spans="1:14" ht="15.75">
      <c r="A43" s="125">
        <v>3</v>
      </c>
      <c r="B43" s="248" t="str">
        <f>'[3]For-data-entry'!B34</f>
        <v>Cathelic Syrian Bank Ltd.</v>
      </c>
      <c r="C43" s="289">
        <f>'[3]For-data-entry'!AP34</f>
        <v>0</v>
      </c>
      <c r="D43" s="289">
        <f>'[3]For-data-entry'!AQ34</f>
        <v>0</v>
      </c>
      <c r="E43" s="289">
        <f>'[3]For-data-entry'!AR34</f>
        <v>740</v>
      </c>
      <c r="F43" s="289">
        <f>'[3]For-data-entry'!AS34</f>
        <v>814.48</v>
      </c>
      <c r="G43" s="289">
        <f>'[3]For-data-entry'!AT34</f>
        <v>0</v>
      </c>
      <c r="H43" s="289">
        <f>'[3]For-data-entry'!AU34</f>
        <v>0</v>
      </c>
      <c r="I43" s="289">
        <f>'[3]For-data-entry'!AV34</f>
        <v>0</v>
      </c>
      <c r="J43" s="289">
        <f>'[3]For-data-entry'!AW34</f>
        <v>0</v>
      </c>
      <c r="K43" s="289">
        <f>'[3]For-data-entry'!AX34</f>
        <v>0</v>
      </c>
      <c r="L43" s="289">
        <f>'[3]For-data-entry'!AY34</f>
        <v>0</v>
      </c>
      <c r="M43" s="289">
        <f>'[3]For-data-entry'!AZ34</f>
        <v>0</v>
      </c>
      <c r="N43" s="289">
        <f>'[3]For-data-entry'!BA34</f>
        <v>0</v>
      </c>
    </row>
    <row r="44" spans="1:14" ht="15.75">
      <c r="A44" s="125">
        <v>4</v>
      </c>
      <c r="B44" s="248" t="str">
        <f>'[3]For-data-entry'!B35</f>
        <v>City Union Bank Ltd</v>
      </c>
      <c r="C44" s="289">
        <f>'[3]For-data-entry'!AP35</f>
        <v>233</v>
      </c>
      <c r="D44" s="289">
        <f>'[3]For-data-entry'!AQ35</f>
        <v>392.64</v>
      </c>
      <c r="E44" s="289">
        <f>'[3]For-data-entry'!AR35</f>
        <v>569</v>
      </c>
      <c r="F44" s="289">
        <f>'[3]For-data-entry'!AS35</f>
        <v>4745.1899999999996</v>
      </c>
      <c r="G44" s="289">
        <f>'[3]For-data-entry'!AT35</f>
        <v>0</v>
      </c>
      <c r="H44" s="289">
        <f>'[3]For-data-entry'!AU35</f>
        <v>0</v>
      </c>
      <c r="I44" s="289">
        <f>'[3]For-data-entry'!AV35</f>
        <v>0</v>
      </c>
      <c r="J44" s="289">
        <f>'[3]For-data-entry'!AW35</f>
        <v>0</v>
      </c>
      <c r="K44" s="289">
        <f>'[3]For-data-entry'!AX35</f>
        <v>0</v>
      </c>
      <c r="L44" s="289">
        <f>'[3]For-data-entry'!AY35</f>
        <v>0</v>
      </c>
      <c r="M44" s="289">
        <f>'[3]For-data-entry'!AZ35</f>
        <v>0</v>
      </c>
      <c r="N44" s="289">
        <f>'[3]For-data-entry'!BA35</f>
        <v>0</v>
      </c>
    </row>
    <row r="45" spans="1:14" ht="15.75">
      <c r="A45" s="125">
        <v>5</v>
      </c>
      <c r="B45" s="248" t="str">
        <f>'[3]For-data-entry'!B36</f>
        <v>Dhanalaxmi Bank Ltd.</v>
      </c>
      <c r="C45" s="289">
        <f>'[3]For-data-entry'!AP36</f>
        <v>0</v>
      </c>
      <c r="D45" s="289">
        <f>'[3]For-data-entry'!AQ36</f>
        <v>0</v>
      </c>
      <c r="E45" s="289">
        <f>'[3]For-data-entry'!AR36</f>
        <v>0</v>
      </c>
      <c r="F45" s="289">
        <f>'[3]For-data-entry'!AS36</f>
        <v>0</v>
      </c>
      <c r="G45" s="289">
        <f>'[3]For-data-entry'!AT36</f>
        <v>0</v>
      </c>
      <c r="H45" s="289">
        <f>'[3]For-data-entry'!AU36</f>
        <v>0</v>
      </c>
      <c r="I45" s="289">
        <f>'[3]For-data-entry'!AV36</f>
        <v>0</v>
      </c>
      <c r="J45" s="289">
        <f>'[3]For-data-entry'!AW36</f>
        <v>0</v>
      </c>
      <c r="K45" s="289">
        <f>'[3]For-data-entry'!AX36</f>
        <v>0</v>
      </c>
      <c r="L45" s="289">
        <f>'[3]For-data-entry'!AY36</f>
        <v>0</v>
      </c>
      <c r="M45" s="289">
        <f>'[3]For-data-entry'!AZ36</f>
        <v>0</v>
      </c>
      <c r="N45" s="289">
        <f>'[3]For-data-entry'!BA36</f>
        <v>0</v>
      </c>
    </row>
    <row r="46" spans="1:14" ht="15.75">
      <c r="A46" s="125">
        <v>6</v>
      </c>
      <c r="B46" s="248" t="str">
        <f>'[3]For-data-entry'!B37</f>
        <v>Federal Bank Ltd.</v>
      </c>
      <c r="C46" s="289">
        <f>'[3]For-data-entry'!AP37</f>
        <v>16141</v>
      </c>
      <c r="D46" s="289">
        <f>'[3]For-data-entry'!AQ37</f>
        <v>24291</v>
      </c>
      <c r="E46" s="289">
        <f>'[3]For-data-entry'!AR37</f>
        <v>22846</v>
      </c>
      <c r="F46" s="289">
        <f>'[3]For-data-entry'!AS37</f>
        <v>55762</v>
      </c>
      <c r="G46" s="289">
        <f>'[3]For-data-entry'!AT37</f>
        <v>0</v>
      </c>
      <c r="H46" s="289">
        <f>'[3]For-data-entry'!AU37</f>
        <v>0</v>
      </c>
      <c r="I46" s="289">
        <f>'[3]For-data-entry'!AV37</f>
        <v>0</v>
      </c>
      <c r="J46" s="289">
        <f>'[3]For-data-entry'!AW37</f>
        <v>0</v>
      </c>
      <c r="K46" s="289">
        <f>'[3]For-data-entry'!AX37</f>
        <v>0</v>
      </c>
      <c r="L46" s="289">
        <f>'[3]For-data-entry'!AY37</f>
        <v>0</v>
      </c>
      <c r="M46" s="289">
        <f>'[3]For-data-entry'!AZ37</f>
        <v>0</v>
      </c>
      <c r="N46" s="289">
        <f>'[3]For-data-entry'!BA37</f>
        <v>0</v>
      </c>
    </row>
    <row r="47" spans="1:14" ht="15.75">
      <c r="A47" s="125">
        <v>7</v>
      </c>
      <c r="B47" s="248" t="str">
        <f>'[3]For-data-entry'!B38</f>
        <v>J and K Bank Ltd</v>
      </c>
      <c r="C47" s="289">
        <f>'[3]For-data-entry'!AP38</f>
        <v>0</v>
      </c>
      <c r="D47" s="289">
        <f>'[3]For-data-entry'!AQ38</f>
        <v>0</v>
      </c>
      <c r="E47" s="289">
        <f>'[3]For-data-entry'!AR38</f>
        <v>0</v>
      </c>
      <c r="F47" s="289">
        <f>'[3]For-data-entry'!AS38</f>
        <v>0</v>
      </c>
      <c r="G47" s="289">
        <f>'[3]For-data-entry'!AT38</f>
        <v>0</v>
      </c>
      <c r="H47" s="289">
        <f>'[3]For-data-entry'!AU38</f>
        <v>0</v>
      </c>
      <c r="I47" s="289">
        <f>'[3]For-data-entry'!AV38</f>
        <v>0</v>
      </c>
      <c r="J47" s="289">
        <f>'[3]For-data-entry'!AW38</f>
        <v>0</v>
      </c>
      <c r="K47" s="289">
        <f>'[3]For-data-entry'!AX38</f>
        <v>0</v>
      </c>
      <c r="L47" s="289">
        <f>'[3]For-data-entry'!AY38</f>
        <v>0</v>
      </c>
      <c r="M47" s="289">
        <f>'[3]For-data-entry'!AZ38</f>
        <v>0</v>
      </c>
      <c r="N47" s="289">
        <f>'[3]For-data-entry'!BA38</f>
        <v>0</v>
      </c>
    </row>
    <row r="48" spans="1:14" ht="15.75">
      <c r="A48" s="125">
        <v>8</v>
      </c>
      <c r="B48" s="248" t="str">
        <f>'[3]For-data-entry'!B39</f>
        <v>Karur Vysya Bank Ltd.</v>
      </c>
      <c r="C48" s="289">
        <f>'[3]For-data-entry'!AP39</f>
        <v>3</v>
      </c>
      <c r="D48" s="289">
        <f>'[3]For-data-entry'!AQ39</f>
        <v>11</v>
      </c>
      <c r="E48" s="289">
        <f>'[3]For-data-entry'!AR39</f>
        <v>2475</v>
      </c>
      <c r="F48" s="289">
        <f>'[3]For-data-entry'!AS39</f>
        <v>6475.42</v>
      </c>
      <c r="G48" s="289">
        <f>'[3]For-data-entry'!AT39</f>
        <v>0</v>
      </c>
      <c r="H48" s="289">
        <f>'[3]For-data-entry'!AU39</f>
        <v>0</v>
      </c>
      <c r="I48" s="289">
        <f>'[3]For-data-entry'!AV39</f>
        <v>0</v>
      </c>
      <c r="J48" s="289">
        <f>'[3]For-data-entry'!AW39</f>
        <v>0</v>
      </c>
      <c r="K48" s="289">
        <f>'[3]For-data-entry'!AX39</f>
        <v>0</v>
      </c>
      <c r="L48" s="289">
        <f>'[3]For-data-entry'!AY39</f>
        <v>0</v>
      </c>
      <c r="M48" s="289">
        <f>'[3]For-data-entry'!AZ39</f>
        <v>0</v>
      </c>
      <c r="N48" s="289">
        <f>'[3]For-data-entry'!BA39</f>
        <v>0</v>
      </c>
    </row>
    <row r="49" spans="1:14" ht="15.75">
      <c r="A49" s="125">
        <v>9</v>
      </c>
      <c r="B49" s="248" t="str">
        <f>'[3]For-data-entry'!B40</f>
        <v>Lakshmi Vilas Bank Ltd</v>
      </c>
      <c r="C49" s="289">
        <f>'[3]For-data-entry'!AP40</f>
        <v>1040</v>
      </c>
      <c r="D49" s="289">
        <f>'[3]For-data-entry'!AQ40</f>
        <v>1882</v>
      </c>
      <c r="E49" s="289">
        <f>'[3]For-data-entry'!AR40</f>
        <v>2837</v>
      </c>
      <c r="F49" s="289">
        <f>'[3]For-data-entry'!AS40</f>
        <v>7872</v>
      </c>
      <c r="G49" s="289">
        <f>'[3]For-data-entry'!AT40</f>
        <v>0</v>
      </c>
      <c r="H49" s="289">
        <f>'[3]For-data-entry'!AU40</f>
        <v>0</v>
      </c>
      <c r="I49" s="289">
        <f>'[3]For-data-entry'!AV40</f>
        <v>0</v>
      </c>
      <c r="J49" s="289">
        <f>'[3]For-data-entry'!AW40</f>
        <v>0</v>
      </c>
      <c r="K49" s="289">
        <f>'[3]For-data-entry'!AX40</f>
        <v>15</v>
      </c>
      <c r="L49" s="289">
        <f>'[3]For-data-entry'!AY40</f>
        <v>87</v>
      </c>
      <c r="M49" s="289">
        <f>'[3]For-data-entry'!AZ40</f>
        <v>33</v>
      </c>
      <c r="N49" s="289">
        <f>'[3]For-data-entry'!BA40</f>
        <v>722</v>
      </c>
    </row>
    <row r="50" spans="1:14" ht="15.75">
      <c r="A50" s="125">
        <v>10</v>
      </c>
      <c r="B50" s="248" t="str">
        <f>'[3]For-data-entry'!B41</f>
        <v xml:space="preserve">Ratnakar Bank Ltd </v>
      </c>
      <c r="C50" s="289">
        <f>'[3]For-data-entry'!AP41</f>
        <v>40592</v>
      </c>
      <c r="D50" s="289">
        <f>'[3]For-data-entry'!AQ41</f>
        <v>13986.12</v>
      </c>
      <c r="E50" s="289">
        <f>'[3]For-data-entry'!AR41</f>
        <v>125896</v>
      </c>
      <c r="F50" s="289">
        <f>'[3]For-data-entry'!AS41</f>
        <v>37312.83</v>
      </c>
      <c r="G50" s="289">
        <f>'[3]For-data-entry'!AT41</f>
        <v>0</v>
      </c>
      <c r="H50" s="289">
        <f>'[3]For-data-entry'!AU41</f>
        <v>0</v>
      </c>
      <c r="I50" s="289">
        <f>'[3]For-data-entry'!AV41</f>
        <v>0</v>
      </c>
      <c r="J50" s="289">
        <f>'[3]For-data-entry'!AW41</f>
        <v>0</v>
      </c>
      <c r="K50" s="289">
        <f>'[3]For-data-entry'!AX41</f>
        <v>0</v>
      </c>
      <c r="L50" s="289">
        <f>'[3]For-data-entry'!AY41</f>
        <v>0</v>
      </c>
      <c r="M50" s="289">
        <f>'[3]For-data-entry'!AZ41</f>
        <v>0</v>
      </c>
      <c r="N50" s="289">
        <f>'[3]For-data-entry'!BA41</f>
        <v>0</v>
      </c>
    </row>
    <row r="51" spans="1:14" ht="15.75">
      <c r="A51" s="125">
        <v>11</v>
      </c>
      <c r="B51" s="248" t="str">
        <f>'[3]For-data-entry'!B42</f>
        <v>South Indian Bank Ltd</v>
      </c>
      <c r="C51" s="289">
        <f>'[3]For-data-entry'!AP42</f>
        <v>14424</v>
      </c>
      <c r="D51" s="289">
        <f>'[3]For-data-entry'!AQ42</f>
        <v>14093</v>
      </c>
      <c r="E51" s="289">
        <f>'[3]For-data-entry'!AR42</f>
        <v>19096</v>
      </c>
      <c r="F51" s="289">
        <f>'[3]For-data-entry'!AS42</f>
        <v>33040</v>
      </c>
      <c r="G51" s="289">
        <f>'[3]For-data-entry'!AT42</f>
        <v>0</v>
      </c>
      <c r="H51" s="289">
        <f>'[3]For-data-entry'!AU42</f>
        <v>0</v>
      </c>
      <c r="I51" s="289">
        <f>'[3]For-data-entry'!AV42</f>
        <v>0</v>
      </c>
      <c r="J51" s="289">
        <f>'[3]For-data-entry'!AW42</f>
        <v>0</v>
      </c>
      <c r="K51" s="289">
        <f>'[3]For-data-entry'!AX42</f>
        <v>3</v>
      </c>
      <c r="L51" s="289">
        <f>'[3]For-data-entry'!AY42</f>
        <v>573</v>
      </c>
      <c r="M51" s="289">
        <f>'[3]For-data-entry'!AZ42</f>
        <v>16</v>
      </c>
      <c r="N51" s="289">
        <f>'[3]For-data-entry'!BA42</f>
        <v>14796</v>
      </c>
    </row>
    <row r="52" spans="1:14" ht="15.75">
      <c r="A52" s="125">
        <v>12</v>
      </c>
      <c r="B52" s="248" t="str">
        <f>'[3]For-data-entry'!B43</f>
        <v>Tamil Nadu Merchantile Bank Ltd.</v>
      </c>
      <c r="C52" s="289">
        <f>'[3]For-data-entry'!AP43</f>
        <v>781</v>
      </c>
      <c r="D52" s="289">
        <f>'[3]For-data-entry'!AQ43</f>
        <v>1618.5</v>
      </c>
      <c r="E52" s="289">
        <f>'[3]For-data-entry'!AR43</f>
        <v>1180</v>
      </c>
      <c r="F52" s="289">
        <f>'[3]For-data-entry'!AS43</f>
        <v>3637.99</v>
      </c>
      <c r="G52" s="289">
        <f>'[3]For-data-entry'!AT43</f>
        <v>0</v>
      </c>
      <c r="H52" s="289">
        <f>'[3]For-data-entry'!AU43</f>
        <v>0</v>
      </c>
      <c r="I52" s="289">
        <f>'[3]For-data-entry'!AV43</f>
        <v>0</v>
      </c>
      <c r="J52" s="289">
        <f>'[3]For-data-entry'!AW43</f>
        <v>0</v>
      </c>
      <c r="K52" s="289">
        <f>'[3]For-data-entry'!AX43</f>
        <v>0</v>
      </c>
      <c r="L52" s="289">
        <f>'[3]For-data-entry'!AY43</f>
        <v>0</v>
      </c>
      <c r="M52" s="289">
        <f>'[3]For-data-entry'!AZ43</f>
        <v>0</v>
      </c>
      <c r="N52" s="289">
        <f>'[3]For-data-entry'!BA43</f>
        <v>0</v>
      </c>
    </row>
    <row r="53" spans="1:14" ht="15.75">
      <c r="A53" s="125">
        <v>13</v>
      </c>
      <c r="B53" s="248" t="str">
        <f>'[3]For-data-entry'!B44</f>
        <v>IndusInd Bank</v>
      </c>
      <c r="C53" s="289">
        <f>'[3]For-data-entry'!AP44</f>
        <v>0</v>
      </c>
      <c r="D53" s="289">
        <f>'[3]For-data-entry'!AQ44</f>
        <v>0</v>
      </c>
      <c r="E53" s="289">
        <f>'[3]For-data-entry'!AR44</f>
        <v>7035</v>
      </c>
      <c r="F53" s="289">
        <f>'[3]For-data-entry'!AS44</f>
        <v>9735.4500000000007</v>
      </c>
      <c r="G53" s="289">
        <f>'[3]For-data-entry'!AT44</f>
        <v>0</v>
      </c>
      <c r="H53" s="289">
        <f>'[3]For-data-entry'!AU44</f>
        <v>0</v>
      </c>
      <c r="I53" s="289">
        <f>'[3]For-data-entry'!AV44</f>
        <v>0</v>
      </c>
      <c r="J53" s="289">
        <f>'[3]For-data-entry'!AW44</f>
        <v>0</v>
      </c>
      <c r="K53" s="289">
        <f>'[3]For-data-entry'!AX44</f>
        <v>0</v>
      </c>
      <c r="L53" s="289">
        <f>'[3]For-data-entry'!AY44</f>
        <v>0</v>
      </c>
      <c r="M53" s="289">
        <f>'[3]For-data-entry'!AZ44</f>
        <v>0</v>
      </c>
      <c r="N53" s="289">
        <f>'[3]For-data-entry'!BA44</f>
        <v>0</v>
      </c>
    </row>
    <row r="54" spans="1:14" ht="15.75">
      <c r="A54" s="125">
        <v>14</v>
      </c>
      <c r="B54" s="248" t="str">
        <f>'[3]For-data-entry'!B45</f>
        <v>HDFC Bank Ltd</v>
      </c>
      <c r="C54" s="289">
        <f>'[3]For-data-entry'!AP45</f>
        <v>108788</v>
      </c>
      <c r="D54" s="289">
        <f>'[3]For-data-entry'!AQ45</f>
        <v>104671.55</v>
      </c>
      <c r="E54" s="289">
        <f>'[3]For-data-entry'!AR45</f>
        <v>335037</v>
      </c>
      <c r="F54" s="289">
        <f>'[3]For-data-entry'!AS45</f>
        <v>257166.91</v>
      </c>
      <c r="G54" s="289">
        <f>'[3]For-data-entry'!AT45</f>
        <v>0</v>
      </c>
      <c r="H54" s="289">
        <f>'[3]For-data-entry'!AU45</f>
        <v>0</v>
      </c>
      <c r="I54" s="289">
        <f>'[3]For-data-entry'!AV45</f>
        <v>0</v>
      </c>
      <c r="J54" s="289">
        <f>'[3]For-data-entry'!AW45</f>
        <v>0</v>
      </c>
      <c r="K54" s="289">
        <f>'[3]For-data-entry'!AX45</f>
        <v>0</v>
      </c>
      <c r="L54" s="289">
        <f>'[3]For-data-entry'!AY45</f>
        <v>0</v>
      </c>
      <c r="M54" s="289">
        <f>'[3]For-data-entry'!AZ45</f>
        <v>0</v>
      </c>
      <c r="N54" s="289">
        <f>'[3]For-data-entry'!BA45</f>
        <v>0</v>
      </c>
    </row>
    <row r="55" spans="1:14" ht="15.75">
      <c r="A55" s="125">
        <v>15</v>
      </c>
      <c r="B55" s="248" t="str">
        <f>'[3]For-data-entry'!B46</f>
        <v xml:space="preserve">Axis Bank Ltd </v>
      </c>
      <c r="C55" s="289">
        <f>'[3]For-data-entry'!AP46</f>
        <v>18282</v>
      </c>
      <c r="D55" s="289">
        <f>'[3]For-data-entry'!AQ46</f>
        <v>23361</v>
      </c>
      <c r="E55" s="289">
        <f>'[3]For-data-entry'!AR46</f>
        <v>86176</v>
      </c>
      <c r="F55" s="289">
        <f>'[3]For-data-entry'!AS46</f>
        <v>53220</v>
      </c>
      <c r="G55" s="289">
        <f>'[3]For-data-entry'!AT46</f>
        <v>0</v>
      </c>
      <c r="H55" s="289">
        <f>'[3]For-data-entry'!AU46</f>
        <v>0</v>
      </c>
      <c r="I55" s="289">
        <f>'[3]For-data-entry'!AV46</f>
        <v>0</v>
      </c>
      <c r="J55" s="289">
        <f>'[3]For-data-entry'!AW46</f>
        <v>0</v>
      </c>
      <c r="K55" s="289">
        <f>'[3]For-data-entry'!AX46</f>
        <v>0</v>
      </c>
      <c r="L55" s="289">
        <f>'[3]For-data-entry'!AY46</f>
        <v>0</v>
      </c>
      <c r="M55" s="289">
        <f>'[3]For-data-entry'!AZ46</f>
        <v>0</v>
      </c>
      <c r="N55" s="289">
        <f>'[3]For-data-entry'!BA46</f>
        <v>0</v>
      </c>
    </row>
    <row r="56" spans="1:14" ht="15.75">
      <c r="A56" s="125">
        <v>16</v>
      </c>
      <c r="B56" s="248" t="str">
        <f>'[3]For-data-entry'!B47</f>
        <v>ICICI Bank Ltd</v>
      </c>
      <c r="C56" s="289">
        <f>'[3]For-data-entry'!AP47</f>
        <v>49028</v>
      </c>
      <c r="D56" s="289">
        <f>'[3]For-data-entry'!AQ47</f>
        <v>120633.23</v>
      </c>
      <c r="E56" s="289">
        <f>'[3]For-data-entry'!AR47</f>
        <v>124926</v>
      </c>
      <c r="F56" s="289">
        <f>'[3]For-data-entry'!AS47</f>
        <v>1160301.25</v>
      </c>
      <c r="G56" s="289">
        <f>'[3]For-data-entry'!AT47</f>
        <v>0</v>
      </c>
      <c r="H56" s="289">
        <f>'[3]For-data-entry'!AU47</f>
        <v>0</v>
      </c>
      <c r="I56" s="289">
        <f>'[3]For-data-entry'!AV47</f>
        <v>0</v>
      </c>
      <c r="J56" s="289">
        <f>'[3]For-data-entry'!AW47</f>
        <v>0</v>
      </c>
      <c r="K56" s="289">
        <f>'[3]For-data-entry'!AX47</f>
        <v>16</v>
      </c>
      <c r="L56" s="289">
        <f>'[3]For-data-entry'!AY47</f>
        <v>4506.1899999999996</v>
      </c>
      <c r="M56" s="289">
        <f>'[3]For-data-entry'!AZ47</f>
        <v>8</v>
      </c>
      <c r="N56" s="289">
        <f>'[3]For-data-entry'!BA47</f>
        <v>2241.79</v>
      </c>
    </row>
    <row r="57" spans="1:14" ht="15.75">
      <c r="A57" s="125">
        <v>17</v>
      </c>
      <c r="B57" s="248" t="str">
        <f>'[3]For-data-entry'!B48</f>
        <v>YES BANK Ltd.</v>
      </c>
      <c r="C57" s="289">
        <f>'[3]For-data-entry'!AP48</f>
        <v>7</v>
      </c>
      <c r="D57" s="289">
        <f>'[3]For-data-entry'!AQ48</f>
        <v>203</v>
      </c>
      <c r="E57" s="289">
        <f>'[3]For-data-entry'!AR48</f>
        <v>19</v>
      </c>
      <c r="F57" s="289">
        <f>'[3]For-data-entry'!AS48</f>
        <v>19465</v>
      </c>
      <c r="G57" s="289">
        <f>'[3]For-data-entry'!AT48</f>
        <v>0</v>
      </c>
      <c r="H57" s="289">
        <f>'[3]For-data-entry'!AU48</f>
        <v>0</v>
      </c>
      <c r="I57" s="289">
        <f>'[3]For-data-entry'!AV48</f>
        <v>0</v>
      </c>
      <c r="J57" s="289">
        <f>'[3]For-data-entry'!AW48</f>
        <v>0</v>
      </c>
      <c r="K57" s="289">
        <f>'[3]For-data-entry'!AX48</f>
        <v>0</v>
      </c>
      <c r="L57" s="289">
        <f>'[3]For-data-entry'!AY48</f>
        <v>0</v>
      </c>
      <c r="M57" s="289">
        <f>'[3]For-data-entry'!AZ48</f>
        <v>0</v>
      </c>
      <c r="N57" s="289">
        <f>'[3]For-data-entry'!BA48</f>
        <v>0</v>
      </c>
    </row>
    <row r="58" spans="1:14" ht="15.75">
      <c r="A58" s="124"/>
      <c r="B58" s="126" t="s">
        <v>361</v>
      </c>
      <c r="C58" s="289">
        <f>'[3]For-data-entry'!AP49</f>
        <v>270273</v>
      </c>
      <c r="D58" s="289">
        <f>'[3]For-data-entry'!AQ49</f>
        <v>320490.03999999998</v>
      </c>
      <c r="E58" s="289">
        <f>'[3]For-data-entry'!AR49</f>
        <v>773788</v>
      </c>
      <c r="F58" s="289">
        <f>'[3]For-data-entry'!AS49</f>
        <v>1686617.52</v>
      </c>
      <c r="G58" s="289">
        <f>'[3]For-data-entry'!AT49</f>
        <v>4</v>
      </c>
      <c r="H58" s="289">
        <f>'[3]For-data-entry'!AU49</f>
        <v>24</v>
      </c>
      <c r="I58" s="289">
        <f>'[3]For-data-entry'!AV49</f>
        <v>11</v>
      </c>
      <c r="J58" s="289">
        <f>'[3]For-data-entry'!AW49</f>
        <v>100</v>
      </c>
      <c r="K58" s="289">
        <f>'[3]For-data-entry'!AX49</f>
        <v>34</v>
      </c>
      <c r="L58" s="289">
        <f>'[3]For-data-entry'!AY49</f>
        <v>5166.1899999999996</v>
      </c>
      <c r="M58" s="289">
        <f>'[3]For-data-entry'!AZ49</f>
        <v>57</v>
      </c>
      <c r="N58" s="289">
        <f>'[3]For-data-entry'!BA49</f>
        <v>17759.79</v>
      </c>
    </row>
    <row r="59" spans="1:14" ht="15.75">
      <c r="A59" s="124" t="s">
        <v>362</v>
      </c>
      <c r="B59" s="126" t="s">
        <v>363</v>
      </c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</row>
    <row r="60" spans="1:14" ht="15.75">
      <c r="A60" s="124">
        <v>1</v>
      </c>
      <c r="B60" s="291" t="str">
        <f>'[3]For-data-entry'!B51</f>
        <v xml:space="preserve">Kavery Grameena Bank </v>
      </c>
      <c r="C60" s="289">
        <f>'[3]For-data-entry'!AP51</f>
        <v>5149</v>
      </c>
      <c r="D60" s="289">
        <f>'[3]For-data-entry'!AQ51</f>
        <v>4978</v>
      </c>
      <c r="E60" s="289">
        <f>'[3]For-data-entry'!AR51</f>
        <v>121328</v>
      </c>
      <c r="F60" s="289">
        <f>'[3]For-data-entry'!AS51</f>
        <v>120918</v>
      </c>
      <c r="G60" s="289">
        <f>'[3]For-data-entry'!AT51</f>
        <v>22</v>
      </c>
      <c r="H60" s="289">
        <f>'[3]For-data-entry'!AU51</f>
        <v>28</v>
      </c>
      <c r="I60" s="289">
        <f>'[3]For-data-entry'!AV51</f>
        <v>42</v>
      </c>
      <c r="J60" s="289">
        <f>'[3]For-data-entry'!AW51</f>
        <v>108</v>
      </c>
      <c r="K60" s="289">
        <f>'[3]For-data-entry'!AX51</f>
        <v>0</v>
      </c>
      <c r="L60" s="289">
        <f>'[3]For-data-entry'!AY51</f>
        <v>0</v>
      </c>
      <c r="M60" s="289">
        <f>'[3]For-data-entry'!AZ51</f>
        <v>0</v>
      </c>
      <c r="N60" s="289">
        <f>'[3]For-data-entry'!BA51</f>
        <v>0</v>
      </c>
    </row>
    <row r="61" spans="1:14" ht="15.75">
      <c r="A61" s="125">
        <v>2</v>
      </c>
      <c r="B61" s="291" t="str">
        <f>'[3]For-data-entry'!B52</f>
        <v>Pragathi Krishna  Grameena Bank</v>
      </c>
      <c r="C61" s="289">
        <f>'[3]For-data-entry'!AP52</f>
        <v>83040</v>
      </c>
      <c r="D61" s="289">
        <f>'[3]For-data-entry'!AQ52</f>
        <v>61816</v>
      </c>
      <c r="E61" s="289">
        <f>'[3]For-data-entry'!AR52</f>
        <v>277508</v>
      </c>
      <c r="F61" s="289">
        <f>'[3]For-data-entry'!AS52</f>
        <v>247082</v>
      </c>
      <c r="G61" s="289">
        <f>'[3]For-data-entry'!AT52</f>
        <v>0</v>
      </c>
      <c r="H61" s="289">
        <f>'[3]For-data-entry'!AU52</f>
        <v>0</v>
      </c>
      <c r="I61" s="289">
        <f>'[3]For-data-entry'!AV52</f>
        <v>0</v>
      </c>
      <c r="J61" s="289">
        <f>'[3]For-data-entry'!AW52</f>
        <v>0</v>
      </c>
      <c r="K61" s="289">
        <f>'[3]For-data-entry'!AX52</f>
        <v>0</v>
      </c>
      <c r="L61" s="289">
        <f>'[3]For-data-entry'!AY52</f>
        <v>0</v>
      </c>
      <c r="M61" s="289">
        <f>'[3]For-data-entry'!AZ52</f>
        <v>0</v>
      </c>
      <c r="N61" s="289">
        <f>'[3]For-data-entry'!BA52</f>
        <v>0</v>
      </c>
    </row>
    <row r="62" spans="1:14" ht="15.75">
      <c r="A62" s="125">
        <v>3</v>
      </c>
      <c r="B62" s="291" t="str">
        <f>'[3]For-data-entry'!B53</f>
        <v>Karnataka Vikas Grameena Bank</v>
      </c>
      <c r="C62" s="289">
        <f>'[3]For-data-entry'!AP53</f>
        <v>11819</v>
      </c>
      <c r="D62" s="289">
        <f>'[3]For-data-entry'!AQ53</f>
        <v>15764.82</v>
      </c>
      <c r="E62" s="289">
        <f>'[3]For-data-entry'!AR53</f>
        <v>154816</v>
      </c>
      <c r="F62" s="289">
        <f>'[3]For-data-entry'!AS53</f>
        <v>138870.39999999999</v>
      </c>
      <c r="G62" s="289">
        <f>'[3]For-data-entry'!AT53</f>
        <v>169</v>
      </c>
      <c r="H62" s="289">
        <f>'[3]For-data-entry'!AU53</f>
        <v>429.72</v>
      </c>
      <c r="I62" s="289">
        <f>'[3]For-data-entry'!AV53</f>
        <v>1167</v>
      </c>
      <c r="J62" s="289">
        <f>'[3]For-data-entry'!AW53</f>
        <v>1976.85</v>
      </c>
      <c r="K62" s="289">
        <f>'[3]For-data-entry'!AX53</f>
        <v>0</v>
      </c>
      <c r="L62" s="289">
        <f>'[3]For-data-entry'!AY53</f>
        <v>0</v>
      </c>
      <c r="M62" s="289">
        <f>'[3]For-data-entry'!AZ53</f>
        <v>0</v>
      </c>
      <c r="N62" s="289">
        <f>'[3]For-data-entry'!BA53</f>
        <v>0</v>
      </c>
    </row>
    <row r="63" spans="1:14" ht="15.75">
      <c r="A63" s="124"/>
      <c r="B63" s="126" t="s">
        <v>364</v>
      </c>
      <c r="C63" s="289">
        <f>'[3]For-data-entry'!AP54</f>
        <v>100008</v>
      </c>
      <c r="D63" s="289">
        <f>'[3]For-data-entry'!AQ54</f>
        <v>82558.820000000007</v>
      </c>
      <c r="E63" s="289">
        <f>'[3]For-data-entry'!AR54</f>
        <v>553652</v>
      </c>
      <c r="F63" s="289">
        <f>'[3]For-data-entry'!AS54</f>
        <v>506870.4</v>
      </c>
      <c r="G63" s="289">
        <f>'[3]For-data-entry'!AT54</f>
        <v>191</v>
      </c>
      <c r="H63" s="289">
        <f>'[3]For-data-entry'!AU54</f>
        <v>457.72</v>
      </c>
      <c r="I63" s="289">
        <f>'[3]For-data-entry'!AV54</f>
        <v>1209</v>
      </c>
      <c r="J63" s="289">
        <f>'[3]For-data-entry'!AW54</f>
        <v>2084.85</v>
      </c>
      <c r="K63" s="289">
        <f>'[3]For-data-entry'!AX54</f>
        <v>0</v>
      </c>
      <c r="L63" s="289">
        <f>'[3]For-data-entry'!AY54</f>
        <v>0</v>
      </c>
      <c r="M63" s="289">
        <f>'[3]For-data-entry'!AZ54</f>
        <v>0</v>
      </c>
      <c r="N63" s="289">
        <f>'[3]For-data-entry'!BA54</f>
        <v>0</v>
      </c>
    </row>
    <row r="64" spans="1:14" ht="15.75">
      <c r="A64" s="126" t="s">
        <v>365</v>
      </c>
      <c r="B64" s="119"/>
      <c r="C64" s="289">
        <f>'[3]For-data-entry'!AP58</f>
        <v>757541</v>
      </c>
      <c r="D64" s="289">
        <f>'[3]For-data-entry'!AQ58</f>
        <v>1579902.56</v>
      </c>
      <c r="E64" s="289">
        <f>'[3]For-data-entry'!AR58</f>
        <v>2921086</v>
      </c>
      <c r="F64" s="289">
        <f>'[3]For-data-entry'!AS58</f>
        <v>5993674.3300000001</v>
      </c>
      <c r="G64" s="289">
        <f>'[3]For-data-entry'!AT58</f>
        <v>1394</v>
      </c>
      <c r="H64" s="289">
        <f>'[3]For-data-entry'!AU58</f>
        <v>2719.4</v>
      </c>
      <c r="I64" s="289">
        <f>'[3]For-data-entry'!AV58</f>
        <v>19572</v>
      </c>
      <c r="J64" s="289">
        <f>'[3]For-data-entry'!AW58</f>
        <v>123882.53</v>
      </c>
      <c r="K64" s="289">
        <f>'[3]For-data-entry'!AX58</f>
        <v>857</v>
      </c>
      <c r="L64" s="289">
        <f>'[3]For-data-entry'!AY58</f>
        <v>58031.72</v>
      </c>
      <c r="M64" s="289">
        <f>'[3]For-data-entry'!AZ58</f>
        <v>1668</v>
      </c>
      <c r="N64" s="289">
        <f>'[3]For-data-entry'!BA58</f>
        <v>252468.64</v>
      </c>
    </row>
    <row r="65" spans="1:14" ht="15.75">
      <c r="A65" s="126" t="s">
        <v>412</v>
      </c>
      <c r="B65" s="126"/>
      <c r="C65" s="289">
        <f>'[3]For-data-entry'!AP56</f>
        <v>857549</v>
      </c>
      <c r="D65" s="289">
        <f>'[3]For-data-entry'!AQ56</f>
        <v>1662461.3800000001</v>
      </c>
      <c r="E65" s="289">
        <f>'[3]For-data-entry'!AR56</f>
        <v>3474738</v>
      </c>
      <c r="F65" s="289">
        <f>'[3]For-data-entry'!AS56</f>
        <v>6500544.7300000004</v>
      </c>
      <c r="G65" s="289">
        <f>'[3]For-data-entry'!AT56</f>
        <v>1585</v>
      </c>
      <c r="H65" s="289">
        <f>'[3]For-data-entry'!AU56</f>
        <v>3177.12</v>
      </c>
      <c r="I65" s="289">
        <f>'[3]For-data-entry'!AV56</f>
        <v>20781</v>
      </c>
      <c r="J65" s="289">
        <f>'[3]For-data-entry'!AW56</f>
        <v>125967.38</v>
      </c>
      <c r="K65" s="289">
        <f>'[3]For-data-entry'!AX56</f>
        <v>857</v>
      </c>
      <c r="L65" s="289">
        <f>'[3]For-data-entry'!AY56</f>
        <v>58031.72</v>
      </c>
      <c r="M65" s="289">
        <f>'[3]For-data-entry'!AZ56</f>
        <v>1668</v>
      </c>
      <c r="N65" s="289">
        <f>'[3]For-data-entry'!BA56</f>
        <v>252468.64</v>
      </c>
    </row>
    <row r="66" spans="1:14" ht="15.75">
      <c r="A66" s="124" t="s">
        <v>367</v>
      </c>
      <c r="B66" s="126" t="s">
        <v>368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</row>
    <row r="67" spans="1:14" ht="15.75">
      <c r="A67" s="125">
        <v>1</v>
      </c>
      <c r="B67" s="248" t="str">
        <f>'[3]For-data-entry'!B61</f>
        <v>KSCARD Bk.Ltd</v>
      </c>
      <c r="C67" s="289">
        <f>'[3]For-data-entry'!AP61</f>
        <v>10</v>
      </c>
      <c r="D67" s="289">
        <f>'[3]For-data-entry'!AQ61</f>
        <v>14</v>
      </c>
      <c r="E67" s="289">
        <f>'[3]For-data-entry'!AR61</f>
        <v>36180</v>
      </c>
      <c r="F67" s="289">
        <f>'[3]For-data-entry'!AS61</f>
        <v>23598</v>
      </c>
      <c r="G67" s="289">
        <f>'[3]For-data-entry'!AT61</f>
        <v>0</v>
      </c>
      <c r="H67" s="289">
        <f>'[3]For-data-entry'!AU61</f>
        <v>0</v>
      </c>
      <c r="I67" s="289">
        <f>'[3]For-data-entry'!AV61</f>
        <v>0</v>
      </c>
      <c r="J67" s="289">
        <f>'[3]For-data-entry'!AW61</f>
        <v>0</v>
      </c>
      <c r="K67" s="289">
        <f>'[3]For-data-entry'!AX61</f>
        <v>0</v>
      </c>
      <c r="L67" s="289">
        <f>'[3]For-data-entry'!AY61</f>
        <v>0</v>
      </c>
      <c r="M67" s="289">
        <f>'[3]For-data-entry'!AZ61</f>
        <v>0</v>
      </c>
      <c r="N67" s="289">
        <f>'[3]For-data-entry'!BA61</f>
        <v>0</v>
      </c>
    </row>
    <row r="68" spans="1:14" ht="18.75">
      <c r="A68" s="128">
        <v>2</v>
      </c>
      <c r="B68" s="248" t="str">
        <f>'[3]For-data-entry'!B62</f>
        <v xml:space="preserve">K.S.Coop Apex Bank ltd </v>
      </c>
      <c r="C68" s="289">
        <f>'[3]For-data-entry'!AP62</f>
        <v>121413</v>
      </c>
      <c r="D68" s="289">
        <f>'[3]For-data-entry'!AQ62</f>
        <v>75890</v>
      </c>
      <c r="E68" s="289">
        <f>'[3]For-data-entry'!AR62</f>
        <v>334563</v>
      </c>
      <c r="F68" s="289">
        <f>'[3]For-data-entry'!AS62</f>
        <v>214338</v>
      </c>
      <c r="G68" s="289">
        <f>'[3]For-data-entry'!AT62</f>
        <v>0</v>
      </c>
      <c r="H68" s="289">
        <f>'[3]For-data-entry'!AU62</f>
        <v>0</v>
      </c>
      <c r="I68" s="289">
        <f>'[3]For-data-entry'!AV62</f>
        <v>0</v>
      </c>
      <c r="J68" s="289">
        <f>'[3]For-data-entry'!AW62</f>
        <v>0</v>
      </c>
      <c r="K68" s="289">
        <f>'[3]For-data-entry'!AX62</f>
        <v>0</v>
      </c>
      <c r="L68" s="289">
        <f>'[3]For-data-entry'!AY62</f>
        <v>0</v>
      </c>
      <c r="M68" s="289">
        <f>'[3]For-data-entry'!AZ62</f>
        <v>0</v>
      </c>
      <c r="N68" s="289">
        <f>'[3]For-data-entry'!BA62</f>
        <v>0</v>
      </c>
    </row>
    <row r="69" spans="1:14" ht="15.75">
      <c r="A69" s="125">
        <v>3</v>
      </c>
      <c r="B69" s="248" t="str">
        <f>'[3]For-data-entry'!B63</f>
        <v>Indl.Co.Op.Bank ltd.</v>
      </c>
      <c r="C69" s="289">
        <f>'[3]For-data-entry'!AP63</f>
        <v>0</v>
      </c>
      <c r="D69" s="289">
        <f>'[3]For-data-entry'!AQ63</f>
        <v>0</v>
      </c>
      <c r="E69" s="289">
        <f>'[3]For-data-entry'!AR63</f>
        <v>0</v>
      </c>
      <c r="F69" s="289">
        <f>'[3]For-data-entry'!AS63</f>
        <v>0</v>
      </c>
      <c r="G69" s="289">
        <f>'[3]For-data-entry'!AT63</f>
        <v>0</v>
      </c>
      <c r="H69" s="289">
        <f>'[3]For-data-entry'!AU63</f>
        <v>0</v>
      </c>
      <c r="I69" s="289">
        <f>'[3]For-data-entry'!AV63</f>
        <v>0</v>
      </c>
      <c r="J69" s="289">
        <f>'[3]For-data-entry'!AW63</f>
        <v>0</v>
      </c>
      <c r="K69" s="289"/>
      <c r="L69" s="289"/>
      <c r="M69" s="289"/>
      <c r="N69" s="289"/>
    </row>
    <row r="70" spans="1:14" ht="15.75">
      <c r="A70" s="124"/>
      <c r="B70" s="126" t="s">
        <v>369</v>
      </c>
      <c r="C70" s="289">
        <f>'[3]For-data-entry'!AP64</f>
        <v>121423</v>
      </c>
      <c r="D70" s="289">
        <f>'[3]For-data-entry'!AQ64</f>
        <v>75904</v>
      </c>
      <c r="E70" s="289">
        <f>'[3]For-data-entry'!AR64</f>
        <v>370743</v>
      </c>
      <c r="F70" s="289">
        <f>'[3]For-data-entry'!AS64</f>
        <v>237936</v>
      </c>
      <c r="G70" s="289">
        <f>'[3]For-data-entry'!AT64</f>
        <v>0</v>
      </c>
      <c r="H70" s="289">
        <f>'[3]For-data-entry'!AU64</f>
        <v>0</v>
      </c>
      <c r="I70" s="289">
        <f>'[3]For-data-entry'!AV64</f>
        <v>0</v>
      </c>
      <c r="J70" s="289">
        <f>'[3]For-data-entry'!AW64</f>
        <v>0</v>
      </c>
      <c r="K70" s="289">
        <f>'[3]For-data-entry'!AX64</f>
        <v>0</v>
      </c>
      <c r="L70" s="289">
        <f>'[3]For-data-entry'!AY64</f>
        <v>0</v>
      </c>
      <c r="M70" s="289">
        <f>'[3]For-data-entry'!AZ64</f>
        <v>0</v>
      </c>
      <c r="N70" s="289">
        <f>'[3]For-data-entry'!BA64</f>
        <v>0</v>
      </c>
    </row>
    <row r="71" spans="1:14" ht="15.75">
      <c r="A71" s="125" t="s">
        <v>370</v>
      </c>
      <c r="B71" s="248" t="str">
        <f>'[3]For-data-entry'!B65</f>
        <v>KSFC</v>
      </c>
      <c r="C71" s="289">
        <f>'[3]For-data-entry'!AP65</f>
        <v>281</v>
      </c>
      <c r="D71" s="289">
        <f>'[3]For-data-entry'!AQ65</f>
        <v>6003.13</v>
      </c>
      <c r="E71" s="289">
        <f>'[3]For-data-entry'!AR65</f>
        <v>1452</v>
      </c>
      <c r="F71" s="289">
        <f>'[3]For-data-entry'!AS65</f>
        <v>59180.37</v>
      </c>
      <c r="G71" s="289">
        <f>'[3]For-data-entry'!AT65</f>
        <v>0</v>
      </c>
      <c r="H71" s="289">
        <f>'[3]For-data-entry'!AU65</f>
        <v>0</v>
      </c>
      <c r="I71" s="289">
        <f>'[3]For-data-entry'!AV65</f>
        <v>0</v>
      </c>
      <c r="J71" s="289">
        <f>'[3]For-data-entry'!AW65</f>
        <v>0</v>
      </c>
      <c r="K71" s="289">
        <f>'[3]For-data-entry'!AX65</f>
        <v>0</v>
      </c>
      <c r="L71" s="289">
        <f>'[3]For-data-entry'!AY65</f>
        <v>0</v>
      </c>
      <c r="M71" s="289">
        <f>'[3]For-data-entry'!AZ65</f>
        <v>0</v>
      </c>
      <c r="N71" s="289">
        <f>'[3]For-data-entry'!BA65</f>
        <v>0</v>
      </c>
    </row>
    <row r="72" spans="1:14" ht="15.75">
      <c r="A72" s="125"/>
      <c r="B72" s="129" t="s">
        <v>371</v>
      </c>
      <c r="C72" s="289">
        <f>'[3]For-data-entry'!AP66</f>
        <v>281</v>
      </c>
      <c r="D72" s="289">
        <f>'[3]For-data-entry'!AQ66</f>
        <v>6003.13</v>
      </c>
      <c r="E72" s="289">
        <f>'[3]For-data-entry'!AR66</f>
        <v>1452</v>
      </c>
      <c r="F72" s="289">
        <f>'[3]For-data-entry'!AS66</f>
        <v>59180.37</v>
      </c>
      <c r="G72" s="289">
        <f>'[3]For-data-entry'!AT66</f>
        <v>0</v>
      </c>
      <c r="H72" s="289">
        <f>'[3]For-data-entry'!AU66</f>
        <v>0</v>
      </c>
      <c r="I72" s="289">
        <f>'[3]For-data-entry'!AV66</f>
        <v>0</v>
      </c>
      <c r="J72" s="289">
        <f>'[3]For-data-entry'!AW66</f>
        <v>0</v>
      </c>
      <c r="K72" s="289">
        <f>'[3]For-data-entry'!AX66</f>
        <v>0</v>
      </c>
      <c r="L72" s="289">
        <f>'[3]For-data-entry'!AY66</f>
        <v>0</v>
      </c>
      <c r="M72" s="289">
        <f>'[3]For-data-entry'!AZ66</f>
        <v>0</v>
      </c>
      <c r="N72" s="289">
        <f>'[3]For-data-entry'!BA66</f>
        <v>0</v>
      </c>
    </row>
    <row r="73" spans="1:14" ht="15.75">
      <c r="A73" s="125"/>
      <c r="B73" s="129" t="s">
        <v>399</v>
      </c>
      <c r="C73" s="289">
        <f>'[3]For-data-entry'!AP67</f>
        <v>979253</v>
      </c>
      <c r="D73" s="289">
        <f>'[3]For-data-entry'!AQ67</f>
        <v>1744368.51</v>
      </c>
      <c r="E73" s="289">
        <f>'[3]For-data-entry'!AR67</f>
        <v>3846933</v>
      </c>
      <c r="F73" s="289">
        <f>'[3]For-data-entry'!AS67</f>
        <v>6797661.1000000006</v>
      </c>
      <c r="G73" s="289">
        <f>'[3]For-data-entry'!AT67</f>
        <v>1585</v>
      </c>
      <c r="H73" s="289">
        <f>'[3]For-data-entry'!AU67</f>
        <v>3177.12</v>
      </c>
      <c r="I73" s="289">
        <f>'[3]For-data-entry'!AV67</f>
        <v>20781</v>
      </c>
      <c r="J73" s="289">
        <f>'[3]For-data-entry'!AW67</f>
        <v>125967.38</v>
      </c>
      <c r="K73" s="289">
        <f>'[3]For-data-entry'!AX67</f>
        <v>857</v>
      </c>
      <c r="L73" s="289">
        <f>'[3]For-data-entry'!AY67</f>
        <v>58031.72</v>
      </c>
      <c r="M73" s="289">
        <f>'[3]For-data-entry'!AZ67</f>
        <v>1668</v>
      </c>
      <c r="N73" s="289">
        <f>'[3]For-data-entry'!BA67</f>
        <v>252468.64</v>
      </c>
    </row>
  </sheetData>
  <mergeCells count="29">
    <mergeCell ref="I38:J38"/>
    <mergeCell ref="K38:L38"/>
    <mergeCell ref="M38:N38"/>
    <mergeCell ref="A35:N35"/>
    <mergeCell ref="A36:N36"/>
    <mergeCell ref="A37:A39"/>
    <mergeCell ref="B37:B39"/>
    <mergeCell ref="C37:F37"/>
    <mergeCell ref="G37:J37"/>
    <mergeCell ref="K37:N37"/>
    <mergeCell ref="C38:D38"/>
    <mergeCell ref="E38:F38"/>
    <mergeCell ref="G38:H38"/>
    <mergeCell ref="A34:N34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5:B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I3" sqref="I3"/>
    </sheetView>
  </sheetViews>
  <sheetFormatPr defaultRowHeight="15"/>
  <cols>
    <col min="1" max="1" width="44.85546875" customWidth="1"/>
    <col min="2" max="2" width="10" bestFit="1" customWidth="1"/>
    <col min="3" max="3" width="17.28515625" customWidth="1"/>
    <col min="4" max="4" width="20.28515625" customWidth="1"/>
    <col min="5" max="5" width="19.85546875" customWidth="1"/>
    <col min="6" max="6" width="17.28515625" bestFit="1" customWidth="1"/>
    <col min="7" max="7" width="21.28515625" customWidth="1"/>
  </cols>
  <sheetData>
    <row r="1" spans="1:7">
      <c r="A1" s="451" t="s">
        <v>56</v>
      </c>
      <c r="B1" s="451"/>
      <c r="C1" s="451"/>
      <c r="D1" s="451"/>
      <c r="E1" s="451"/>
      <c r="F1" s="451"/>
      <c r="G1" s="451"/>
    </row>
    <row r="2" spans="1:7" ht="60.75" customHeight="1">
      <c r="A2" s="452"/>
      <c r="B2" s="452"/>
      <c r="C2" s="452"/>
      <c r="D2" s="452"/>
      <c r="E2" s="452"/>
      <c r="F2" s="452"/>
      <c r="G2" s="452"/>
    </row>
    <row r="3" spans="1:7" ht="167.25" customHeight="1">
      <c r="A3" s="1" t="s">
        <v>1</v>
      </c>
      <c r="B3" s="1" t="s">
        <v>2</v>
      </c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</row>
    <row r="4" spans="1:7" ht="21" customHeight="1">
      <c r="A4" s="4" t="s">
        <v>10</v>
      </c>
      <c r="B4" s="3" t="s">
        <v>11</v>
      </c>
      <c r="C4" s="7">
        <v>18.63</v>
      </c>
      <c r="D4" s="7">
        <v>18.63</v>
      </c>
      <c r="E4" s="7">
        <v>0</v>
      </c>
      <c r="F4" s="8">
        <v>100</v>
      </c>
      <c r="G4" s="7">
        <v>100</v>
      </c>
    </row>
    <row r="5" spans="1:7" ht="21" customHeight="1">
      <c r="A5" s="4" t="s">
        <v>12</v>
      </c>
      <c r="B5" s="3" t="s">
        <v>13</v>
      </c>
      <c r="C5" s="7">
        <v>2.54</v>
      </c>
      <c r="D5" s="7">
        <v>2.54</v>
      </c>
      <c r="E5" s="7">
        <v>0</v>
      </c>
      <c r="F5" s="8">
        <v>100</v>
      </c>
      <c r="G5" s="7">
        <v>100</v>
      </c>
    </row>
    <row r="6" spans="1:7" ht="21" customHeight="1">
      <c r="A6" s="4" t="s">
        <v>14</v>
      </c>
      <c r="B6" s="3" t="s">
        <v>13</v>
      </c>
      <c r="C6" s="7">
        <v>5.14</v>
      </c>
      <c r="D6" s="7">
        <v>4.57</v>
      </c>
      <c r="E6" s="7">
        <v>0.13</v>
      </c>
      <c r="F6" s="8">
        <v>88.910505836575879</v>
      </c>
      <c r="G6" s="7">
        <v>91.3</v>
      </c>
    </row>
    <row r="7" spans="1:7" ht="21" customHeight="1">
      <c r="A7" s="4" t="s">
        <v>15</v>
      </c>
      <c r="B7" s="3" t="s">
        <v>11</v>
      </c>
      <c r="C7" s="7">
        <v>11.7</v>
      </c>
      <c r="D7" s="7">
        <v>11.18</v>
      </c>
      <c r="E7" s="7">
        <v>0.52</v>
      </c>
      <c r="F7" s="8">
        <v>95.555555555555557</v>
      </c>
      <c r="G7" s="7">
        <v>100</v>
      </c>
    </row>
    <row r="8" spans="1:7" ht="21" customHeight="1">
      <c r="A8" s="4" t="s">
        <v>16</v>
      </c>
      <c r="B8" s="3" t="s">
        <v>11</v>
      </c>
      <c r="C8" s="7">
        <v>0.15</v>
      </c>
      <c r="D8" s="7">
        <v>0.15</v>
      </c>
      <c r="E8" s="7">
        <v>0</v>
      </c>
      <c r="F8" s="8">
        <v>100</v>
      </c>
      <c r="G8" s="7">
        <v>99.9</v>
      </c>
    </row>
    <row r="9" spans="1:7" ht="21" customHeight="1">
      <c r="A9" s="4" t="s">
        <v>17</v>
      </c>
      <c r="B9" s="3" t="s">
        <v>13</v>
      </c>
      <c r="C9" s="7">
        <v>6.28</v>
      </c>
      <c r="D9" s="7">
        <v>5.25</v>
      </c>
      <c r="E9" s="7">
        <v>0.19</v>
      </c>
      <c r="F9" s="8">
        <v>83.598726114649679</v>
      </c>
      <c r="G9" s="7">
        <v>86.2</v>
      </c>
    </row>
    <row r="10" spans="1:7" ht="21" customHeight="1">
      <c r="A10" s="4" t="s">
        <v>18</v>
      </c>
      <c r="B10" s="3" t="s">
        <v>13</v>
      </c>
      <c r="C10" s="7">
        <v>8.76</v>
      </c>
      <c r="D10" s="7">
        <v>7.52</v>
      </c>
      <c r="E10" s="7">
        <v>1.1100000000000001</v>
      </c>
      <c r="F10" s="8">
        <v>85.844748858447488</v>
      </c>
      <c r="G10" s="7">
        <v>98.3</v>
      </c>
    </row>
    <row r="11" spans="1:7" ht="21" customHeight="1">
      <c r="A11" s="4" t="s">
        <v>19</v>
      </c>
      <c r="B11" s="3" t="s">
        <v>13</v>
      </c>
      <c r="C11" s="7">
        <v>3.21</v>
      </c>
      <c r="D11" s="7">
        <v>2.7</v>
      </c>
      <c r="E11" s="7">
        <v>0.52</v>
      </c>
      <c r="F11" s="8">
        <v>84.112149532710291</v>
      </c>
      <c r="G11" s="7">
        <v>100</v>
      </c>
    </row>
    <row r="12" spans="1:7" ht="21" customHeight="1">
      <c r="A12" s="4" t="s">
        <v>20</v>
      </c>
      <c r="B12" s="3" t="s">
        <v>13</v>
      </c>
      <c r="C12" s="7">
        <v>78.95</v>
      </c>
      <c r="D12" s="7">
        <v>73.33</v>
      </c>
      <c r="E12" s="7">
        <v>0</v>
      </c>
      <c r="F12" s="8">
        <v>92.881570614312849</v>
      </c>
      <c r="G12" s="7">
        <v>92.8</v>
      </c>
    </row>
    <row r="13" spans="1:7" ht="21" customHeight="1">
      <c r="A13" s="4" t="s">
        <v>20</v>
      </c>
      <c r="B13" s="3" t="s">
        <v>21</v>
      </c>
      <c r="C13" s="7">
        <v>31.54</v>
      </c>
      <c r="D13" s="7">
        <v>30.32</v>
      </c>
      <c r="E13" s="7">
        <v>0.51</v>
      </c>
      <c r="F13" s="8">
        <v>96.131896005072932</v>
      </c>
      <c r="G13" s="7">
        <v>97.4</v>
      </c>
    </row>
    <row r="14" spans="1:7" ht="21" customHeight="1">
      <c r="A14" s="4" t="s">
        <v>22</v>
      </c>
      <c r="B14" s="3" t="s">
        <v>11</v>
      </c>
      <c r="C14" s="7">
        <v>0.25</v>
      </c>
      <c r="D14" s="7">
        <v>0.19</v>
      </c>
      <c r="E14" s="7">
        <v>0.05</v>
      </c>
      <c r="F14" s="8">
        <v>76</v>
      </c>
      <c r="G14" s="7">
        <v>100</v>
      </c>
    </row>
    <row r="15" spans="1:7" ht="21" customHeight="1">
      <c r="A15" s="4" t="s">
        <v>23</v>
      </c>
      <c r="B15" s="3" t="s">
        <v>13</v>
      </c>
      <c r="C15" s="7">
        <v>5.37</v>
      </c>
      <c r="D15" s="7">
        <v>4.78</v>
      </c>
      <c r="E15" s="7">
        <v>0</v>
      </c>
      <c r="F15" s="8">
        <v>89.01303538175047</v>
      </c>
      <c r="G15" s="7">
        <v>88.9</v>
      </c>
    </row>
    <row r="16" spans="1:7" ht="21" customHeight="1">
      <c r="A16" s="4" t="s">
        <v>24</v>
      </c>
      <c r="B16" s="3" t="s">
        <v>11</v>
      </c>
      <c r="C16" s="7">
        <v>0.56999999999999995</v>
      </c>
      <c r="D16" s="7">
        <v>0.54</v>
      </c>
      <c r="E16" s="7">
        <v>0.03</v>
      </c>
      <c r="F16" s="8">
        <v>94.736842105263179</v>
      </c>
      <c r="G16" s="7">
        <v>100</v>
      </c>
    </row>
    <row r="17" spans="1:7" ht="21" customHeight="1">
      <c r="A17" s="4" t="s">
        <v>25</v>
      </c>
      <c r="B17" s="3" t="s">
        <v>13</v>
      </c>
      <c r="C17" s="7">
        <v>47.64</v>
      </c>
      <c r="D17" s="7">
        <v>36.840000000000003</v>
      </c>
      <c r="E17" s="7">
        <v>0</v>
      </c>
      <c r="F17" s="8">
        <v>77.329974811083119</v>
      </c>
      <c r="G17" s="7">
        <v>77.3</v>
      </c>
    </row>
    <row r="18" spans="1:7" ht="21" customHeight="1">
      <c r="A18" s="4" t="s">
        <v>26</v>
      </c>
      <c r="B18" s="3" t="s">
        <v>11</v>
      </c>
      <c r="C18" s="7">
        <v>0.17</v>
      </c>
      <c r="D18" s="7">
        <v>0.11</v>
      </c>
      <c r="E18" s="7">
        <v>0.06</v>
      </c>
      <c r="F18" s="8">
        <v>64.705882352941174</v>
      </c>
      <c r="G18" s="7">
        <v>100</v>
      </c>
    </row>
    <row r="19" spans="1:7" ht="21" customHeight="1">
      <c r="A19" s="4" t="s">
        <v>27</v>
      </c>
      <c r="B19" s="3" t="s">
        <v>13</v>
      </c>
      <c r="C19" s="7">
        <v>1.84</v>
      </c>
      <c r="D19" s="7">
        <v>1.5</v>
      </c>
      <c r="E19" s="7">
        <v>0.21</v>
      </c>
      <c r="F19" s="8">
        <v>81.521739130434781</v>
      </c>
      <c r="G19" s="7">
        <v>91.9</v>
      </c>
    </row>
    <row r="20" spans="1:7" ht="21" customHeight="1">
      <c r="A20" s="4" t="s">
        <v>28</v>
      </c>
      <c r="B20" s="3" t="s">
        <v>11</v>
      </c>
      <c r="C20" s="7">
        <v>0.24</v>
      </c>
      <c r="D20" s="7">
        <v>0.23</v>
      </c>
      <c r="E20" s="7">
        <v>0.01</v>
      </c>
      <c r="F20" s="8">
        <v>95.833333333333343</v>
      </c>
      <c r="G20" s="7">
        <v>100</v>
      </c>
    </row>
    <row r="21" spans="1:7" ht="21" customHeight="1">
      <c r="A21" s="4" t="s">
        <v>29</v>
      </c>
      <c r="B21" s="3" t="s">
        <v>11</v>
      </c>
      <c r="C21" s="7">
        <v>3.31</v>
      </c>
      <c r="D21" s="7">
        <v>3.19</v>
      </c>
      <c r="E21" s="7">
        <v>0.12</v>
      </c>
      <c r="F21" s="8">
        <v>96.374622356495465</v>
      </c>
      <c r="G21" s="7">
        <v>100</v>
      </c>
    </row>
    <row r="22" spans="1:7" ht="21" customHeight="1">
      <c r="A22" s="4" t="s">
        <v>30</v>
      </c>
      <c r="B22" s="3" t="s">
        <v>11</v>
      </c>
      <c r="C22" s="7">
        <v>18.29</v>
      </c>
      <c r="D22" s="7">
        <v>18.23</v>
      </c>
      <c r="E22" s="7">
        <v>0.06</v>
      </c>
      <c r="F22" s="8">
        <v>99.671951886276673</v>
      </c>
      <c r="G22" s="7">
        <v>100</v>
      </c>
    </row>
    <row r="23" spans="1:7" ht="21" customHeight="1">
      <c r="A23" s="4" t="s">
        <v>31</v>
      </c>
      <c r="B23" s="3" t="s">
        <v>11</v>
      </c>
      <c r="C23" s="7">
        <v>16.559999999999999</v>
      </c>
      <c r="D23" s="7">
        <v>15.87</v>
      </c>
      <c r="E23" s="7">
        <v>0</v>
      </c>
      <c r="F23" s="8">
        <v>95.833333333333343</v>
      </c>
      <c r="G23" s="7">
        <v>95.8</v>
      </c>
    </row>
    <row r="24" spans="1:7" ht="21" customHeight="1">
      <c r="A24" s="4" t="s">
        <v>32</v>
      </c>
      <c r="B24" s="3" t="s">
        <v>13</v>
      </c>
      <c r="C24" s="7">
        <v>8.23</v>
      </c>
      <c r="D24" s="7">
        <v>7.85</v>
      </c>
      <c r="E24" s="7">
        <v>0.38</v>
      </c>
      <c r="F24" s="8">
        <v>95.382746051032797</v>
      </c>
      <c r="G24" s="7">
        <v>100</v>
      </c>
    </row>
    <row r="25" spans="1:7" ht="21" customHeight="1">
      <c r="A25" s="4" t="s">
        <v>33</v>
      </c>
      <c r="B25" s="3" t="s">
        <v>11</v>
      </c>
      <c r="C25" s="7">
        <v>1.26</v>
      </c>
      <c r="D25" s="7">
        <v>1.26</v>
      </c>
      <c r="E25" s="7">
        <v>0.01</v>
      </c>
      <c r="F25" s="8">
        <v>100</v>
      </c>
      <c r="G25" s="7">
        <v>100</v>
      </c>
    </row>
    <row r="26" spans="1:7" ht="21" customHeight="1">
      <c r="A26" s="4" t="s">
        <v>34</v>
      </c>
      <c r="B26" s="3" t="s">
        <v>13</v>
      </c>
      <c r="C26" s="7">
        <v>6.3</v>
      </c>
      <c r="D26" s="7">
        <v>4.8099999999999996</v>
      </c>
      <c r="E26" s="7">
        <v>0.11</v>
      </c>
      <c r="F26" s="8">
        <v>76.349206349206341</v>
      </c>
      <c r="G26" s="7">
        <v>78</v>
      </c>
    </row>
    <row r="27" spans="1:7" ht="21" customHeight="1">
      <c r="A27" s="4" t="s">
        <v>35</v>
      </c>
      <c r="B27" s="3" t="s">
        <v>13</v>
      </c>
      <c r="C27" s="7">
        <v>9.33</v>
      </c>
      <c r="D27" s="7">
        <v>7.47</v>
      </c>
      <c r="E27" s="7">
        <v>0</v>
      </c>
      <c r="F27" s="8">
        <v>80.064308681672031</v>
      </c>
      <c r="G27" s="7">
        <v>80.400000000000006</v>
      </c>
    </row>
    <row r="28" spans="1:7" ht="21" customHeight="1">
      <c r="A28" s="4" t="s">
        <v>36</v>
      </c>
      <c r="B28" s="3" t="s">
        <v>11</v>
      </c>
      <c r="C28" s="7">
        <v>1.44</v>
      </c>
      <c r="D28" s="7">
        <v>1.44</v>
      </c>
      <c r="E28" s="7">
        <v>0</v>
      </c>
      <c r="F28" s="8">
        <v>100</v>
      </c>
      <c r="G28" s="7">
        <v>100</v>
      </c>
    </row>
    <row r="29" spans="1:7" ht="21" customHeight="1">
      <c r="A29" s="4" t="s">
        <v>37</v>
      </c>
      <c r="B29" s="3" t="s">
        <v>11</v>
      </c>
      <c r="C29" s="7">
        <v>0.17</v>
      </c>
      <c r="D29" s="7">
        <v>0.16</v>
      </c>
      <c r="E29" s="7">
        <v>0</v>
      </c>
      <c r="F29" s="8">
        <v>94.117647058823522</v>
      </c>
      <c r="G29" s="7">
        <v>97.5</v>
      </c>
    </row>
    <row r="30" spans="1:7" ht="21" customHeight="1">
      <c r="A30" s="4" t="s">
        <v>38</v>
      </c>
      <c r="B30" s="3" t="s">
        <v>11</v>
      </c>
      <c r="C30" s="7">
        <v>39.1</v>
      </c>
      <c r="D30" s="7">
        <v>35.119999999999997</v>
      </c>
      <c r="E30" s="7">
        <v>3.98</v>
      </c>
      <c r="F30" s="8">
        <v>89.820971867007657</v>
      </c>
      <c r="G30" s="7">
        <v>100</v>
      </c>
    </row>
    <row r="31" spans="1:7" ht="21" customHeight="1">
      <c r="A31" s="4" t="s">
        <v>39</v>
      </c>
      <c r="B31" s="3" t="s">
        <v>11</v>
      </c>
      <c r="C31" s="7">
        <v>2.1800000000000002</v>
      </c>
      <c r="D31" s="7">
        <v>2.08</v>
      </c>
      <c r="E31" s="7">
        <v>0.1</v>
      </c>
      <c r="F31" s="8">
        <v>95.412844036697237</v>
      </c>
      <c r="G31" s="7">
        <v>100</v>
      </c>
    </row>
    <row r="32" spans="1:7" ht="21" customHeight="1">
      <c r="A32" s="4" t="s">
        <v>40</v>
      </c>
      <c r="B32" s="3" t="s">
        <v>11</v>
      </c>
      <c r="C32" s="7">
        <v>8.4</v>
      </c>
      <c r="D32" s="7">
        <v>7.08</v>
      </c>
      <c r="E32" s="7">
        <v>0</v>
      </c>
      <c r="F32" s="8">
        <v>84.285714285714292</v>
      </c>
      <c r="G32" s="7">
        <v>84.2</v>
      </c>
    </row>
    <row r="33" spans="1:7" ht="21" customHeight="1">
      <c r="A33" s="4" t="s">
        <v>41</v>
      </c>
      <c r="B33" s="3" t="s">
        <v>11</v>
      </c>
      <c r="C33" s="7">
        <v>1.06</v>
      </c>
      <c r="D33" s="7">
        <v>1.03</v>
      </c>
      <c r="E33" s="7">
        <v>0.03</v>
      </c>
      <c r="F33" s="8">
        <v>97.169811320754718</v>
      </c>
      <c r="G33" s="7">
        <v>100</v>
      </c>
    </row>
    <row r="34" spans="1:7" ht="21" customHeight="1">
      <c r="A34" s="4" t="s">
        <v>42</v>
      </c>
      <c r="B34" s="3" t="s">
        <v>13</v>
      </c>
      <c r="C34" s="7">
        <v>2</v>
      </c>
      <c r="D34" s="7">
        <v>1.64</v>
      </c>
      <c r="E34" s="7">
        <v>0</v>
      </c>
      <c r="F34" s="8">
        <v>82</v>
      </c>
      <c r="G34" s="7">
        <v>82.3</v>
      </c>
    </row>
    <row r="35" spans="1:7" ht="21" customHeight="1">
      <c r="A35" s="4" t="s">
        <v>43</v>
      </c>
      <c r="B35" s="3" t="s">
        <v>13</v>
      </c>
      <c r="C35" s="7">
        <v>0.28999999999999998</v>
      </c>
      <c r="D35" s="7">
        <v>0.24</v>
      </c>
      <c r="E35" s="7">
        <v>0.03</v>
      </c>
      <c r="F35" s="8">
        <v>82.758620689655174</v>
      </c>
      <c r="G35" s="7">
        <v>94.6</v>
      </c>
    </row>
    <row r="36" spans="1:7" ht="21" customHeight="1">
      <c r="A36" s="4" t="s">
        <v>44</v>
      </c>
      <c r="B36" s="3" t="s">
        <v>13</v>
      </c>
      <c r="C36" s="7">
        <v>3.93</v>
      </c>
      <c r="D36" s="7">
        <v>3.56</v>
      </c>
      <c r="E36" s="7">
        <v>0</v>
      </c>
      <c r="F36" s="8">
        <v>90.585241730279904</v>
      </c>
      <c r="G36" s="7">
        <v>90.4</v>
      </c>
    </row>
    <row r="37" spans="1:7" ht="21" customHeight="1">
      <c r="A37" s="4" t="s">
        <v>45</v>
      </c>
      <c r="B37" s="3" t="s">
        <v>11</v>
      </c>
      <c r="C37" s="7">
        <v>2.93</v>
      </c>
      <c r="D37" s="7">
        <v>2.86</v>
      </c>
      <c r="E37" s="7">
        <v>7.0000000000000007E-2</v>
      </c>
      <c r="F37" s="8">
        <v>97.610921501706471</v>
      </c>
      <c r="G37" s="7">
        <v>100</v>
      </c>
    </row>
    <row r="38" spans="1:7" ht="21" customHeight="1">
      <c r="A38" s="4" t="s">
        <v>46</v>
      </c>
      <c r="B38" s="3" t="s">
        <v>11</v>
      </c>
      <c r="C38" s="7">
        <v>2.31</v>
      </c>
      <c r="D38" s="7">
        <v>2</v>
      </c>
      <c r="E38" s="7">
        <v>0.08</v>
      </c>
      <c r="F38" s="8">
        <v>86.580086580086572</v>
      </c>
      <c r="G38" s="7">
        <v>89.6</v>
      </c>
    </row>
    <row r="39" spans="1:7" ht="21" customHeight="1">
      <c r="A39" s="4" t="s">
        <v>47</v>
      </c>
      <c r="B39" s="3" t="s">
        <v>13</v>
      </c>
      <c r="C39" s="7">
        <v>161.93</v>
      </c>
      <c r="D39" s="7">
        <v>138.79</v>
      </c>
      <c r="E39" s="7">
        <v>0</v>
      </c>
      <c r="F39" s="8">
        <v>85.709874637188904</v>
      </c>
      <c r="G39" s="7">
        <v>85.6</v>
      </c>
    </row>
    <row r="40" spans="1:7" ht="21" customHeight="1">
      <c r="A40" s="4" t="s">
        <v>47</v>
      </c>
      <c r="B40" s="3" t="s">
        <v>21</v>
      </c>
      <c r="C40" s="7">
        <v>22.74</v>
      </c>
      <c r="D40" s="7">
        <v>11.6</v>
      </c>
      <c r="E40" s="7">
        <v>0</v>
      </c>
      <c r="F40" s="8">
        <v>51.011433597185572</v>
      </c>
      <c r="G40" s="7">
        <v>50.6</v>
      </c>
    </row>
    <row r="41" spans="1:7" ht="21" customHeight="1">
      <c r="A41" s="4" t="s">
        <v>48</v>
      </c>
      <c r="B41" s="3" t="s">
        <v>13</v>
      </c>
      <c r="C41" s="7">
        <v>60.47</v>
      </c>
      <c r="D41" s="7">
        <v>49.32</v>
      </c>
      <c r="E41" s="7">
        <v>0</v>
      </c>
      <c r="F41" s="8">
        <v>81.561104680006608</v>
      </c>
      <c r="G41" s="7">
        <v>81.599999999999994</v>
      </c>
    </row>
    <row r="42" spans="1:7" ht="21" customHeight="1">
      <c r="A42" s="4" t="s">
        <v>48</v>
      </c>
      <c r="B42" s="3" t="s">
        <v>21</v>
      </c>
      <c r="C42" s="7">
        <v>36.75</v>
      </c>
      <c r="D42" s="7">
        <v>29.9</v>
      </c>
      <c r="E42" s="7">
        <v>0</v>
      </c>
      <c r="F42" s="8">
        <v>81.360544217687064</v>
      </c>
      <c r="G42" s="7">
        <v>81.400000000000006</v>
      </c>
    </row>
    <row r="43" spans="1:7" ht="21" customHeight="1">
      <c r="A43" s="4" t="s">
        <v>49</v>
      </c>
      <c r="B43" s="3" t="s">
        <v>11</v>
      </c>
      <c r="C43" s="7">
        <v>0.37</v>
      </c>
      <c r="D43" s="7">
        <v>0.36</v>
      </c>
      <c r="E43" s="7">
        <v>0.01</v>
      </c>
      <c r="F43" s="8">
        <v>97.297297297297291</v>
      </c>
      <c r="G43" s="7">
        <v>100</v>
      </c>
    </row>
    <row r="44" spans="1:7" ht="21" customHeight="1">
      <c r="A44" s="4" t="s">
        <v>50</v>
      </c>
      <c r="B44" s="3" t="s">
        <v>13</v>
      </c>
      <c r="C44" s="7">
        <v>2.59</v>
      </c>
      <c r="D44" s="7">
        <v>2.17</v>
      </c>
      <c r="E44" s="7">
        <v>0.41</v>
      </c>
      <c r="F44" s="8">
        <v>83.78378378378379</v>
      </c>
      <c r="G44" s="7">
        <v>99.5</v>
      </c>
    </row>
    <row r="45" spans="1:7" ht="21" customHeight="1">
      <c r="A45" s="4" t="s">
        <v>51</v>
      </c>
      <c r="B45" s="3" t="s">
        <v>13</v>
      </c>
      <c r="C45" s="7">
        <v>11.07</v>
      </c>
      <c r="D45" s="7">
        <v>8.5</v>
      </c>
      <c r="E45" s="7">
        <v>0</v>
      </c>
      <c r="F45" s="8">
        <v>76.784101174345082</v>
      </c>
      <c r="G45" s="7">
        <v>76.599999999999994</v>
      </c>
    </row>
    <row r="46" spans="1:7" ht="21" customHeight="1">
      <c r="A46" s="4" t="s">
        <v>52</v>
      </c>
      <c r="B46" s="3" t="s">
        <v>13</v>
      </c>
      <c r="C46" s="7">
        <v>0.7</v>
      </c>
      <c r="D46" s="7">
        <v>0.7</v>
      </c>
      <c r="E46" s="7">
        <v>0</v>
      </c>
      <c r="F46" s="8">
        <v>100</v>
      </c>
      <c r="G46" s="7">
        <v>99.3</v>
      </c>
    </row>
    <row r="47" spans="1:7" ht="21" customHeight="1">
      <c r="A47" s="4" t="s">
        <v>53</v>
      </c>
      <c r="B47" s="3" t="s">
        <v>13</v>
      </c>
      <c r="C47" s="7">
        <v>43.57</v>
      </c>
      <c r="D47" s="7">
        <v>39.76</v>
      </c>
      <c r="E47" s="7">
        <v>1.51</v>
      </c>
      <c r="F47" s="8">
        <v>91.255450998393385</v>
      </c>
      <c r="G47" s="7">
        <v>94.6</v>
      </c>
    </row>
    <row r="48" spans="1:7" ht="21" customHeight="1">
      <c r="A48" s="4" t="s">
        <v>54</v>
      </c>
      <c r="B48" s="3" t="s">
        <v>11</v>
      </c>
      <c r="C48" s="7">
        <v>1.4</v>
      </c>
      <c r="D48" s="7">
        <v>1.4</v>
      </c>
      <c r="E48" s="7">
        <v>0</v>
      </c>
      <c r="F48" s="8">
        <v>100</v>
      </c>
      <c r="G48" s="7">
        <v>100</v>
      </c>
    </row>
    <row r="49" spans="1:7" ht="38.25" customHeight="1">
      <c r="A49" s="453" t="s">
        <v>62</v>
      </c>
      <c r="B49" s="454"/>
      <c r="C49" s="6">
        <v>691.65</v>
      </c>
      <c r="D49" s="6">
        <v>598.74</v>
      </c>
      <c r="E49" s="6">
        <v>10.25</v>
      </c>
      <c r="F49" s="9">
        <v>86.566905226631974</v>
      </c>
      <c r="G49" s="6">
        <v>87.8</v>
      </c>
    </row>
  </sheetData>
  <mergeCells count="2">
    <mergeCell ref="A1:G2"/>
    <mergeCell ref="A49:B4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pane ySplit="3" topLeftCell="A4" activePane="bottomLeft" state="frozen"/>
      <selection pane="bottomLeft" activeCell="D71" sqref="D71"/>
    </sheetView>
  </sheetViews>
  <sheetFormatPr defaultRowHeight="12.75"/>
  <cols>
    <col min="1" max="1" width="9.140625" style="324" customWidth="1"/>
    <col min="2" max="2" width="40" style="325" customWidth="1"/>
    <col min="3" max="3" width="15.5703125" style="325" customWidth="1"/>
    <col min="4" max="4" width="17.42578125" style="325" customWidth="1"/>
    <col min="5" max="5" width="13.7109375" style="325" customWidth="1"/>
    <col min="6" max="6" width="14.42578125" style="325" customWidth="1"/>
    <col min="7" max="7" width="13.85546875" style="325" customWidth="1"/>
    <col min="8" max="8" width="15.85546875" style="325" customWidth="1"/>
    <col min="9" max="9" width="18.5703125" style="325" customWidth="1"/>
    <col min="10" max="10" width="17.42578125" style="325" customWidth="1"/>
    <col min="11" max="11" width="17.140625" style="325" customWidth="1"/>
    <col min="12" max="12" width="20.140625" style="326" customWidth="1"/>
    <col min="13" max="13" width="16.42578125" style="326" customWidth="1"/>
    <col min="14" max="14" width="17.7109375" style="326" customWidth="1"/>
    <col min="15" max="15" width="9.140625" style="296" customWidth="1"/>
    <col min="16" max="16384" width="9.140625" style="296"/>
  </cols>
  <sheetData>
    <row r="1" spans="1:14" ht="26.25">
      <c r="A1" s="653" t="s">
        <v>442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299" customFormat="1" ht="20.25">
      <c r="A2" s="297"/>
      <c r="B2" s="298" t="s">
        <v>336</v>
      </c>
      <c r="C2" s="654" t="s">
        <v>443</v>
      </c>
      <c r="D2" s="654"/>
      <c r="E2" s="654"/>
      <c r="F2" s="654"/>
      <c r="G2" s="654"/>
      <c r="H2" s="654"/>
      <c r="I2" s="654" t="s">
        <v>444</v>
      </c>
      <c r="J2" s="654"/>
      <c r="K2" s="654"/>
      <c r="L2" s="655" t="s">
        <v>445</v>
      </c>
      <c r="M2" s="655"/>
      <c r="N2" s="655"/>
    </row>
    <row r="3" spans="1:14" s="304" customFormat="1" ht="15.75">
      <c r="A3" s="300"/>
      <c r="B3" s="301"/>
      <c r="C3" s="302" t="s">
        <v>341</v>
      </c>
      <c r="D3" s="302" t="s">
        <v>446</v>
      </c>
      <c r="E3" s="302" t="s">
        <v>341</v>
      </c>
      <c r="F3" s="302" t="s">
        <v>446</v>
      </c>
      <c r="G3" s="302" t="s">
        <v>341</v>
      </c>
      <c r="H3" s="302" t="s">
        <v>446</v>
      </c>
      <c r="I3" s="302" t="s">
        <v>446</v>
      </c>
      <c r="J3" s="302" t="s">
        <v>446</v>
      </c>
      <c r="K3" s="302" t="s">
        <v>446</v>
      </c>
      <c r="L3" s="303" t="s">
        <v>447</v>
      </c>
      <c r="M3" s="303" t="s">
        <v>447</v>
      </c>
      <c r="N3" s="303" t="s">
        <v>447</v>
      </c>
    </row>
    <row r="4" spans="1:14" s="309" customFormat="1" ht="15.75">
      <c r="A4" s="305" t="s">
        <v>448</v>
      </c>
      <c r="B4" s="306" t="s">
        <v>350</v>
      </c>
      <c r="C4" s="656" t="s">
        <v>449</v>
      </c>
      <c r="D4" s="656"/>
      <c r="E4" s="656" t="s">
        <v>450</v>
      </c>
      <c r="F4" s="656"/>
      <c r="G4" s="656" t="s">
        <v>451</v>
      </c>
      <c r="H4" s="656"/>
      <c r="I4" s="307" t="s">
        <v>449</v>
      </c>
      <c r="J4" s="307" t="s">
        <v>450</v>
      </c>
      <c r="K4" s="307" t="s">
        <v>451</v>
      </c>
      <c r="L4" s="308" t="s">
        <v>449</v>
      </c>
      <c r="M4" s="308" t="s">
        <v>450</v>
      </c>
      <c r="N4" s="308" t="s">
        <v>451</v>
      </c>
    </row>
    <row r="5" spans="1:14" ht="25.5">
      <c r="A5" s="310">
        <v>1</v>
      </c>
      <c r="B5" s="311" t="s">
        <v>20</v>
      </c>
      <c r="C5" s="312">
        <f>[4]GSS!CW6</f>
        <v>1466</v>
      </c>
      <c r="D5" s="312">
        <f>[4]GSS!CX6</f>
        <v>9584</v>
      </c>
      <c r="E5" s="312">
        <f>[4]GSS!CY6</f>
        <v>311</v>
      </c>
      <c r="F5" s="312">
        <f>[4]GSS!CZ6</f>
        <v>846</v>
      </c>
      <c r="G5" s="312">
        <f>[4]GSS!DA6</f>
        <v>357</v>
      </c>
      <c r="H5" s="312">
        <f>[4]GSS!DB6</f>
        <v>1035</v>
      </c>
      <c r="I5" s="312">
        <f>[4]GSS!DC6</f>
        <v>4520</v>
      </c>
      <c r="J5" s="312">
        <f>[4]GSS!DD6</f>
        <v>1358</v>
      </c>
      <c r="K5" s="312">
        <f>[4]GSS!DE6</f>
        <v>1062</v>
      </c>
      <c r="L5" s="313">
        <f>[4]GSS!DF6</f>
        <v>47.16193656093489</v>
      </c>
      <c r="M5" s="313">
        <f>[4]GSS!DG6</f>
        <v>160.52009456264776</v>
      </c>
      <c r="N5" s="313">
        <f>[4]GSS!DH6</f>
        <v>102.60869565217392</v>
      </c>
    </row>
    <row r="6" spans="1:14" ht="25.5">
      <c r="A6" s="310">
        <v>2</v>
      </c>
      <c r="B6" s="311" t="s">
        <v>25</v>
      </c>
      <c r="C6" s="312">
        <f>[4]GSS!CW7</f>
        <v>4612</v>
      </c>
      <c r="D6" s="312">
        <f>[4]GSS!CX7</f>
        <v>7011</v>
      </c>
      <c r="E6" s="312">
        <f>[4]GSS!CY7</f>
        <v>241</v>
      </c>
      <c r="F6" s="312">
        <f>[4]GSS!CZ7</f>
        <v>684</v>
      </c>
      <c r="G6" s="312">
        <f>[4]GSS!DA7</f>
        <v>451</v>
      </c>
      <c r="H6" s="312">
        <f>[4]GSS!DB7</f>
        <v>1561</v>
      </c>
      <c r="I6" s="312">
        <f>[4]GSS!DC7</f>
        <v>195</v>
      </c>
      <c r="J6" s="312">
        <f>[4]GSS!DD7</f>
        <v>156</v>
      </c>
      <c r="K6" s="312">
        <f>[4]GSS!DE7</f>
        <v>161</v>
      </c>
      <c r="L6" s="313">
        <f>[4]GSS!DF7</f>
        <v>2.7813436029097129</v>
      </c>
      <c r="M6" s="313">
        <f>[4]GSS!DG7</f>
        <v>22.807017543859647</v>
      </c>
      <c r="N6" s="313">
        <f>[4]GSS!DH7</f>
        <v>10.31390134529148</v>
      </c>
    </row>
    <row r="7" spans="1:14" ht="25.5">
      <c r="A7" s="310">
        <v>3</v>
      </c>
      <c r="B7" s="311" t="s">
        <v>48</v>
      </c>
      <c r="C7" s="312">
        <f>[4]GSS!CW8</f>
        <v>898</v>
      </c>
      <c r="D7" s="312">
        <f>[4]GSS!CX8</f>
        <v>2568</v>
      </c>
      <c r="E7" s="312">
        <f>[4]GSS!CY8</f>
        <v>361</v>
      </c>
      <c r="F7" s="312">
        <f>[4]GSS!CZ8</f>
        <v>801</v>
      </c>
      <c r="G7" s="312">
        <f>[4]GSS!DA8</f>
        <v>242</v>
      </c>
      <c r="H7" s="312">
        <f>[4]GSS!DB8</f>
        <v>1089</v>
      </c>
      <c r="I7" s="312">
        <f>[4]GSS!DC8</f>
        <v>58</v>
      </c>
      <c r="J7" s="312">
        <f>[4]GSS!DD8</f>
        <v>28</v>
      </c>
      <c r="K7" s="312">
        <f>[4]GSS!DE8</f>
        <v>18</v>
      </c>
      <c r="L7" s="313">
        <f>[4]GSS!DF8</f>
        <v>2.2585669781931461</v>
      </c>
      <c r="M7" s="313">
        <f>[4]GSS!DG8</f>
        <v>3.4956304619225969</v>
      </c>
      <c r="N7" s="313">
        <f>[4]GSS!DH8</f>
        <v>1.6528925619834711</v>
      </c>
    </row>
    <row r="8" spans="1:14" ht="25.5">
      <c r="A8" s="310">
        <v>4</v>
      </c>
      <c r="B8" s="311" t="s">
        <v>77</v>
      </c>
      <c r="C8" s="312">
        <f>[4]GSS!CW9</f>
        <v>581</v>
      </c>
      <c r="D8" s="312">
        <f>[4]GSS!CX9</f>
        <v>2388</v>
      </c>
      <c r="E8" s="312">
        <f>[4]GSS!CY9</f>
        <v>120</v>
      </c>
      <c r="F8" s="312">
        <f>[4]GSS!CZ9</f>
        <v>457</v>
      </c>
      <c r="G8" s="312">
        <f>[4]GSS!DA9</f>
        <v>1943</v>
      </c>
      <c r="H8" s="312">
        <f>[4]GSS!DB9</f>
        <v>8202</v>
      </c>
      <c r="I8" s="312">
        <f>[4]GSS!DC9</f>
        <v>95</v>
      </c>
      <c r="J8" s="312">
        <f>[4]GSS!DD9</f>
        <v>18</v>
      </c>
      <c r="K8" s="312">
        <f>[4]GSS!DE9</f>
        <v>706</v>
      </c>
      <c r="L8" s="313">
        <f>[4]GSS!DF9</f>
        <v>3.9782244556113908</v>
      </c>
      <c r="M8" s="313">
        <f>[4]GSS!DG9</f>
        <v>3.9387308533916849</v>
      </c>
      <c r="N8" s="313">
        <f>[4]GSS!DH9</f>
        <v>8.6076566691050953</v>
      </c>
    </row>
    <row r="9" spans="1:14" ht="25.5">
      <c r="A9" s="310">
        <v>5</v>
      </c>
      <c r="B9" s="311" t="s">
        <v>53</v>
      </c>
      <c r="C9" s="312">
        <f>[4]GSS!CW10</f>
        <v>825</v>
      </c>
      <c r="D9" s="312">
        <f>[4]GSS!CX10</f>
        <v>4292</v>
      </c>
      <c r="E9" s="312">
        <f>[4]GSS!CY10</f>
        <v>27</v>
      </c>
      <c r="F9" s="312">
        <f>[4]GSS!CZ10</f>
        <v>99</v>
      </c>
      <c r="G9" s="312">
        <f>[4]GSS!DA10</f>
        <v>18</v>
      </c>
      <c r="H9" s="312">
        <f>[4]GSS!DB10</f>
        <v>47</v>
      </c>
      <c r="I9" s="312">
        <f>[4]GSS!DC10</f>
        <v>554</v>
      </c>
      <c r="J9" s="312">
        <f>[4]GSS!DD10</f>
        <v>4</v>
      </c>
      <c r="K9" s="312">
        <f>[4]GSS!DE10</f>
        <v>2</v>
      </c>
      <c r="L9" s="313">
        <f>[4]GSS!DF10</f>
        <v>12.907735321528424</v>
      </c>
      <c r="M9" s="313">
        <f>[4]GSS!DG10</f>
        <v>4.0404040404040407</v>
      </c>
      <c r="N9" s="313">
        <f>[4]GSS!DH10</f>
        <v>4.2553191489361701</v>
      </c>
    </row>
    <row r="10" spans="1:14" ht="26.25">
      <c r="A10" s="314"/>
      <c r="B10" s="315" t="s">
        <v>354</v>
      </c>
      <c r="C10" s="159">
        <f>[4]GSS!CW11</f>
        <v>8382</v>
      </c>
      <c r="D10" s="159">
        <f>[4]GSS!CX11</f>
        <v>25843</v>
      </c>
      <c r="E10" s="159">
        <f>[4]GSS!CY11</f>
        <v>1060</v>
      </c>
      <c r="F10" s="159">
        <f>[4]GSS!CZ11</f>
        <v>2887</v>
      </c>
      <c r="G10" s="159">
        <f>[4]GSS!DA11</f>
        <v>3011</v>
      </c>
      <c r="H10" s="159">
        <f>[4]GSS!DB11</f>
        <v>11934</v>
      </c>
      <c r="I10" s="159">
        <f>[4]GSS!DC11</f>
        <v>5422</v>
      </c>
      <c r="J10" s="159">
        <f>[4]GSS!DD11</f>
        <v>1564</v>
      </c>
      <c r="K10" s="159">
        <f>[4]GSS!DE11</f>
        <v>1949</v>
      </c>
      <c r="L10" s="313">
        <f>[4]GSS!DF11</f>
        <v>20.980536315443253</v>
      </c>
      <c r="M10" s="313">
        <f>[4]GSS!DG11</f>
        <v>54.173882923449945</v>
      </c>
      <c r="N10" s="313">
        <f>[4]GSS!DH11</f>
        <v>16.331489860901627</v>
      </c>
    </row>
    <row r="11" spans="1:14" ht="25.5">
      <c r="A11" s="314"/>
      <c r="B11" s="315" t="s">
        <v>409</v>
      </c>
      <c r="C11" s="312"/>
      <c r="D11" s="312"/>
      <c r="E11" s="312"/>
      <c r="F11" s="312"/>
      <c r="G11" s="312"/>
      <c r="H11" s="312"/>
      <c r="I11" s="312"/>
      <c r="J11" s="312"/>
      <c r="K11" s="312"/>
      <c r="L11" s="313"/>
      <c r="M11" s="313"/>
      <c r="N11" s="313"/>
    </row>
    <row r="12" spans="1:14" ht="25.5">
      <c r="A12" s="310">
        <v>6</v>
      </c>
      <c r="B12" s="316" t="s">
        <v>12</v>
      </c>
      <c r="C12" s="312">
        <f>[4]GSS!CW13</f>
        <v>0</v>
      </c>
      <c r="D12" s="312">
        <f>[4]GSS!CX13</f>
        <v>0</v>
      </c>
      <c r="E12" s="312">
        <f>[4]GSS!CY13</f>
        <v>0</v>
      </c>
      <c r="F12" s="312">
        <f>[4]GSS!CZ13</f>
        <v>0</v>
      </c>
      <c r="G12" s="312">
        <f>[4]GSS!DA13</f>
        <v>47</v>
      </c>
      <c r="H12" s="312">
        <f>[4]GSS!DB13</f>
        <v>269</v>
      </c>
      <c r="I12" s="312">
        <f>[4]GSS!DC13</f>
        <v>0</v>
      </c>
      <c r="J12" s="312">
        <f>[4]GSS!DD13</f>
        <v>0</v>
      </c>
      <c r="K12" s="312">
        <f>[4]GSS!DE13</f>
        <v>22.05</v>
      </c>
      <c r="L12" s="313" t="e">
        <f>[4]GSS!DF13</f>
        <v>#DIV/0!</v>
      </c>
      <c r="M12" s="313" t="e">
        <f>[4]GSS!DG13</f>
        <v>#DIV/0!</v>
      </c>
      <c r="N12" s="313">
        <f>[4]GSS!DH13</f>
        <v>8.1970260223048328</v>
      </c>
    </row>
    <row r="13" spans="1:14" ht="25.5">
      <c r="A13" s="310">
        <v>7</v>
      </c>
      <c r="B13" s="316" t="s">
        <v>166</v>
      </c>
      <c r="C13" s="312">
        <f>[4]GSS!CW14</f>
        <v>0</v>
      </c>
      <c r="D13" s="312">
        <f>[4]GSS!CX14</f>
        <v>0</v>
      </c>
      <c r="E13" s="312">
        <f>[4]GSS!CY14</f>
        <v>0</v>
      </c>
      <c r="F13" s="312">
        <f>[4]GSS!CZ14</f>
        <v>0</v>
      </c>
      <c r="G13" s="312">
        <f>[4]GSS!DA14</f>
        <v>0</v>
      </c>
      <c r="H13" s="312">
        <f>[4]GSS!DB14</f>
        <v>0</v>
      </c>
      <c r="I13" s="312">
        <f>[4]GSS!DC14</f>
        <v>0</v>
      </c>
      <c r="J13" s="312">
        <f>[4]GSS!DD14</f>
        <v>0</v>
      </c>
      <c r="K13" s="312">
        <f>[4]GSS!DE14</f>
        <v>0</v>
      </c>
      <c r="L13" s="313" t="e">
        <f>[4]GSS!DF14</f>
        <v>#DIV/0!</v>
      </c>
      <c r="M13" s="313" t="e">
        <f>[4]GSS!DG14</f>
        <v>#DIV/0!</v>
      </c>
      <c r="N13" s="313" t="e">
        <f>[4]GSS!DH14</f>
        <v>#DIV/0!</v>
      </c>
    </row>
    <row r="14" spans="1:14" ht="25.5">
      <c r="A14" s="310">
        <v>8</v>
      </c>
      <c r="B14" s="316" t="s">
        <v>17</v>
      </c>
      <c r="C14" s="312">
        <f>[4]GSS!CW15</f>
        <v>12</v>
      </c>
      <c r="D14" s="312">
        <f>[4]GSS!CX15</f>
        <v>51</v>
      </c>
      <c r="E14" s="312">
        <f>[4]GSS!CY15</f>
        <v>0</v>
      </c>
      <c r="F14" s="312">
        <f>[4]GSS!CZ15</f>
        <v>0</v>
      </c>
      <c r="G14" s="312">
        <f>[4]GSS!DA15</f>
        <v>0</v>
      </c>
      <c r="H14" s="312">
        <f>[4]GSS!DB15</f>
        <v>0</v>
      </c>
      <c r="I14" s="312">
        <f>[4]GSS!DC15</f>
        <v>0</v>
      </c>
      <c r="J14" s="312">
        <f>[4]GSS!DD15</f>
        <v>0</v>
      </c>
      <c r="K14" s="312">
        <f>[4]GSS!DE15</f>
        <v>0</v>
      </c>
      <c r="L14" s="313">
        <f>[4]GSS!DF15</f>
        <v>0</v>
      </c>
      <c r="M14" s="313" t="e">
        <f>[4]GSS!DG15</f>
        <v>#DIV/0!</v>
      </c>
      <c r="N14" s="313" t="e">
        <f>[4]GSS!DH15</f>
        <v>#DIV/0!</v>
      </c>
    </row>
    <row r="15" spans="1:14" ht="25.5">
      <c r="A15" s="310">
        <v>9</v>
      </c>
      <c r="B15" s="316" t="s">
        <v>18</v>
      </c>
      <c r="C15" s="312">
        <f>[4]GSS!CW16</f>
        <v>134</v>
      </c>
      <c r="D15" s="312">
        <f>[4]GSS!CX16</f>
        <v>501</v>
      </c>
      <c r="E15" s="312">
        <f>[4]GSS!CY16</f>
        <v>0</v>
      </c>
      <c r="F15" s="312">
        <f>[4]GSS!CZ16</f>
        <v>0</v>
      </c>
      <c r="G15" s="312">
        <f>[4]GSS!DA16</f>
        <v>0</v>
      </c>
      <c r="H15" s="312">
        <f>[4]GSS!DB16</f>
        <v>0</v>
      </c>
      <c r="I15" s="312">
        <f>[4]GSS!DC16</f>
        <v>87</v>
      </c>
      <c r="J15" s="312">
        <f>[4]GSS!DD16</f>
        <v>0</v>
      </c>
      <c r="K15" s="312">
        <f>[4]GSS!DE16</f>
        <v>0</v>
      </c>
      <c r="L15" s="313">
        <f>[4]GSS!DF16</f>
        <v>17.365269461077844</v>
      </c>
      <c r="M15" s="313" t="e">
        <f>[4]GSS!DG16</f>
        <v>#DIV/0!</v>
      </c>
      <c r="N15" s="313" t="e">
        <f>[4]GSS!DH16</f>
        <v>#DIV/0!</v>
      </c>
    </row>
    <row r="16" spans="1:14" ht="25.5">
      <c r="A16" s="310">
        <v>10</v>
      </c>
      <c r="B16" s="316" t="s">
        <v>78</v>
      </c>
      <c r="C16" s="312">
        <f>[4]GSS!CW17</f>
        <v>33</v>
      </c>
      <c r="D16" s="312">
        <f>[4]GSS!CX17</f>
        <v>93</v>
      </c>
      <c r="E16" s="312">
        <f>[4]GSS!CY17</f>
        <v>23</v>
      </c>
      <c r="F16" s="312">
        <f>[4]GSS!CZ17</f>
        <v>45</v>
      </c>
      <c r="G16" s="312">
        <f>[4]GSS!DA17</f>
        <v>40</v>
      </c>
      <c r="H16" s="312">
        <f>[4]GSS!DB17</f>
        <v>77</v>
      </c>
      <c r="I16" s="312">
        <f>[4]GSS!DC17</f>
        <v>12</v>
      </c>
      <c r="J16" s="312">
        <f>[4]GSS!DD17</f>
        <v>4</v>
      </c>
      <c r="K16" s="312">
        <f>[4]GSS!DE17</f>
        <v>26</v>
      </c>
      <c r="L16" s="313">
        <f>[4]GSS!DF17</f>
        <v>12.903225806451612</v>
      </c>
      <c r="M16" s="313">
        <f>[4]GSS!DG17</f>
        <v>8.8888888888888893</v>
      </c>
      <c r="N16" s="313">
        <f>[4]GSS!DH17</f>
        <v>33.766233766233768</v>
      </c>
    </row>
    <row r="17" spans="1:14" ht="25.5">
      <c r="A17" s="310">
        <v>11</v>
      </c>
      <c r="B17" s="316" t="s">
        <v>23</v>
      </c>
      <c r="C17" s="312">
        <f>[4]GSS!CW18</f>
        <v>135</v>
      </c>
      <c r="D17" s="312">
        <f>[4]GSS!CX18</f>
        <v>245</v>
      </c>
      <c r="E17" s="312">
        <f>[4]GSS!CY18</f>
        <v>412</v>
      </c>
      <c r="F17" s="312">
        <f>[4]GSS!CZ18</f>
        <v>312</v>
      </c>
      <c r="G17" s="312">
        <f>[4]GSS!DA18</f>
        <v>0</v>
      </c>
      <c r="H17" s="312">
        <f>[4]GSS!DB18</f>
        <v>0</v>
      </c>
      <c r="I17" s="312">
        <f>[4]GSS!DC18</f>
        <v>0</v>
      </c>
      <c r="J17" s="312">
        <f>[4]GSS!DD18</f>
        <v>0</v>
      </c>
      <c r="K17" s="312">
        <f>[4]GSS!DE18</f>
        <v>0</v>
      </c>
      <c r="L17" s="313">
        <f>[4]GSS!DF18</f>
        <v>0</v>
      </c>
      <c r="M17" s="313">
        <f>[4]GSS!DG18</f>
        <v>0</v>
      </c>
      <c r="N17" s="313" t="e">
        <f>[4]GSS!DH18</f>
        <v>#DIV/0!</v>
      </c>
    </row>
    <row r="18" spans="1:14" ht="25.5">
      <c r="A18" s="310">
        <v>12</v>
      </c>
      <c r="B18" s="316" t="s">
        <v>27</v>
      </c>
      <c r="C18" s="312">
        <f>[4]GSS!CW19</f>
        <v>51</v>
      </c>
      <c r="D18" s="312">
        <f>[4]GSS!CX19</f>
        <v>122</v>
      </c>
      <c r="E18" s="312">
        <f>[4]GSS!CY19</f>
        <v>0</v>
      </c>
      <c r="F18" s="312">
        <f>[4]GSS!CZ19</f>
        <v>0</v>
      </c>
      <c r="G18" s="312">
        <f>[4]GSS!DA19</f>
        <v>0</v>
      </c>
      <c r="H18" s="312">
        <f>[4]GSS!DB19</f>
        <v>0</v>
      </c>
      <c r="I18" s="312">
        <f>[4]GSS!DC19</f>
        <v>34</v>
      </c>
      <c r="J18" s="312">
        <f>[4]GSS!DD19</f>
        <v>0</v>
      </c>
      <c r="K18" s="312">
        <f>[4]GSS!DE19</f>
        <v>0</v>
      </c>
      <c r="L18" s="313">
        <f>[4]GSS!DF19</f>
        <v>27.868852459016392</v>
      </c>
      <c r="M18" s="313" t="e">
        <f>[4]GSS!DG19</f>
        <v>#DIV/0!</v>
      </c>
      <c r="N18" s="313" t="e">
        <f>[4]GSS!DH19</f>
        <v>#DIV/0!</v>
      </c>
    </row>
    <row r="19" spans="1:14" ht="25.5">
      <c r="A19" s="310">
        <v>13</v>
      </c>
      <c r="B19" s="316" t="s">
        <v>167</v>
      </c>
      <c r="C19" s="312">
        <f>[4]GSS!CW20</f>
        <v>0</v>
      </c>
      <c r="D19" s="312">
        <f>[4]GSS!CX20</f>
        <v>0</v>
      </c>
      <c r="E19" s="312">
        <f>[4]GSS!CY20</f>
        <v>0</v>
      </c>
      <c r="F19" s="312">
        <f>[4]GSS!CZ20</f>
        <v>0</v>
      </c>
      <c r="G19" s="312">
        <f>[4]GSS!DA20</f>
        <v>353</v>
      </c>
      <c r="H19" s="312">
        <f>[4]GSS!DB20</f>
        <v>2116</v>
      </c>
      <c r="I19" s="312">
        <f>[4]GSS!DC20</f>
        <v>0</v>
      </c>
      <c r="J19" s="312">
        <f>[4]GSS!DD20</f>
        <v>0</v>
      </c>
      <c r="K19" s="312">
        <f>[4]GSS!DE20</f>
        <v>0</v>
      </c>
      <c r="L19" s="313" t="e">
        <f>[4]GSS!DF20</f>
        <v>#DIV/0!</v>
      </c>
      <c r="M19" s="313" t="e">
        <f>[4]GSS!DG20</f>
        <v>#DIV/0!</v>
      </c>
      <c r="N19" s="313">
        <f>[4]GSS!DH20</f>
        <v>0</v>
      </c>
    </row>
    <row r="20" spans="1:14" ht="25.5">
      <c r="A20" s="310">
        <v>14</v>
      </c>
      <c r="B20" s="316" t="s">
        <v>35</v>
      </c>
      <c r="C20" s="312">
        <f>[4]GSS!CW21</f>
        <v>36</v>
      </c>
      <c r="D20" s="312">
        <f>[4]GSS!CX21</f>
        <v>163</v>
      </c>
      <c r="E20" s="312">
        <f>[4]GSS!CY21</f>
        <v>0</v>
      </c>
      <c r="F20" s="312">
        <f>[4]GSS!CZ21</f>
        <v>0</v>
      </c>
      <c r="G20" s="312">
        <f>[4]GSS!DA21</f>
        <v>8</v>
      </c>
      <c r="H20" s="312">
        <f>[4]GSS!DB21</f>
        <v>31</v>
      </c>
      <c r="I20" s="312">
        <f>[4]GSS!DC21</f>
        <v>23.5</v>
      </c>
      <c r="J20" s="312">
        <f>[4]GSS!DD21</f>
        <v>0</v>
      </c>
      <c r="K20" s="312">
        <f>[4]GSS!DE21</f>
        <v>0</v>
      </c>
      <c r="L20" s="313">
        <f>[4]GSS!DF21</f>
        <v>14.417177914110429</v>
      </c>
      <c r="M20" s="313" t="e">
        <f>[4]GSS!DG21</f>
        <v>#DIV/0!</v>
      </c>
      <c r="N20" s="313">
        <f>[4]GSS!DH21</f>
        <v>0</v>
      </c>
    </row>
    <row r="21" spans="1:14" ht="25.5">
      <c r="A21" s="310">
        <v>15</v>
      </c>
      <c r="B21" s="316" t="s">
        <v>42</v>
      </c>
      <c r="C21" s="312">
        <f>[4]GSS!CW22</f>
        <v>0</v>
      </c>
      <c r="D21" s="312">
        <f>[4]GSS!CX22</f>
        <v>0</v>
      </c>
      <c r="E21" s="312">
        <f>[4]GSS!CY22</f>
        <v>0</v>
      </c>
      <c r="F21" s="312">
        <f>[4]GSS!CZ22</f>
        <v>0</v>
      </c>
      <c r="G21" s="312">
        <f>[4]GSS!DA22</f>
        <v>29</v>
      </c>
      <c r="H21" s="312">
        <f>[4]GSS!DB22</f>
        <v>147</v>
      </c>
      <c r="I21" s="312">
        <f>[4]GSS!DC22</f>
        <v>0</v>
      </c>
      <c r="J21" s="312">
        <f>[4]GSS!DD22</f>
        <v>0</v>
      </c>
      <c r="K21" s="312">
        <f>[4]GSS!DE22</f>
        <v>28.37</v>
      </c>
      <c r="L21" s="313" t="e">
        <f>[4]GSS!DF22</f>
        <v>#DIV/0!</v>
      </c>
      <c r="M21" s="313" t="e">
        <f>[4]GSS!DG22</f>
        <v>#DIV/0!</v>
      </c>
      <c r="N21" s="313">
        <f>[4]GSS!DH22</f>
        <v>19.299319727891156</v>
      </c>
    </row>
    <row r="22" spans="1:14" ht="25.5">
      <c r="A22" s="310">
        <v>16</v>
      </c>
      <c r="B22" s="316" t="s">
        <v>44</v>
      </c>
      <c r="C22" s="312">
        <f>[4]GSS!CW23</f>
        <v>29</v>
      </c>
      <c r="D22" s="312">
        <f>[4]GSS!CX23</f>
        <v>214</v>
      </c>
      <c r="E22" s="312">
        <f>[4]GSS!CY23</f>
        <v>0</v>
      </c>
      <c r="F22" s="312">
        <f>[4]GSS!CZ23</f>
        <v>0</v>
      </c>
      <c r="G22" s="312">
        <f>[4]GSS!DA23</f>
        <v>0</v>
      </c>
      <c r="H22" s="312">
        <f>[4]GSS!DB23</f>
        <v>0</v>
      </c>
      <c r="I22" s="312">
        <f>[4]GSS!DC23</f>
        <v>0</v>
      </c>
      <c r="J22" s="312">
        <f>[4]GSS!DD23</f>
        <v>0</v>
      </c>
      <c r="K22" s="312">
        <f>[4]GSS!DE23</f>
        <v>0</v>
      </c>
      <c r="L22" s="313">
        <f>[4]GSS!DF23</f>
        <v>0</v>
      </c>
      <c r="M22" s="313" t="e">
        <f>[4]GSS!DG23</f>
        <v>#DIV/0!</v>
      </c>
      <c r="N22" s="313" t="e">
        <f>[4]GSS!DH23</f>
        <v>#DIV/0!</v>
      </c>
    </row>
    <row r="23" spans="1:14" ht="25.5">
      <c r="A23" s="310">
        <v>17</v>
      </c>
      <c r="B23" s="316" t="s">
        <v>168</v>
      </c>
      <c r="C23" s="312">
        <f>[4]GSS!CW24</f>
        <v>9</v>
      </c>
      <c r="D23" s="312">
        <f>[4]GSS!CX24</f>
        <v>58</v>
      </c>
      <c r="E23" s="312">
        <f>[4]GSS!CY24</f>
        <v>0</v>
      </c>
      <c r="F23" s="312">
        <f>[4]GSS!CZ24</f>
        <v>0</v>
      </c>
      <c r="G23" s="312">
        <f>[4]GSS!DA24</f>
        <v>0</v>
      </c>
      <c r="H23" s="312">
        <f>[4]GSS!DB24</f>
        <v>0</v>
      </c>
      <c r="I23" s="312">
        <f>[4]GSS!DC24</f>
        <v>19</v>
      </c>
      <c r="J23" s="312">
        <f>[4]GSS!DD24</f>
        <v>0</v>
      </c>
      <c r="K23" s="312">
        <f>[4]GSS!DE24</f>
        <v>0</v>
      </c>
      <c r="L23" s="313">
        <f>[4]GSS!DF24</f>
        <v>32.758620689655174</v>
      </c>
      <c r="M23" s="313" t="e">
        <f>[4]GSS!DG24</f>
        <v>#DIV/0!</v>
      </c>
      <c r="N23" s="313" t="e">
        <f>[4]GSS!DH24</f>
        <v>#DIV/0!</v>
      </c>
    </row>
    <row r="24" spans="1:14" ht="25.5">
      <c r="A24" s="310">
        <v>18</v>
      </c>
      <c r="B24" s="316" t="s">
        <v>50</v>
      </c>
      <c r="C24" s="312">
        <f>[4]GSS!CW25</f>
        <v>15</v>
      </c>
      <c r="D24" s="312">
        <f>[4]GSS!CX25</f>
        <v>125</v>
      </c>
      <c r="E24" s="312">
        <f>[4]GSS!CY25</f>
        <v>0</v>
      </c>
      <c r="F24" s="312">
        <f>[4]GSS!CZ25</f>
        <v>0</v>
      </c>
      <c r="G24" s="312">
        <f>[4]GSS!DA25</f>
        <v>60</v>
      </c>
      <c r="H24" s="312">
        <f>[4]GSS!DB25</f>
        <v>149</v>
      </c>
      <c r="I24" s="312">
        <f>[4]GSS!DC25</f>
        <v>22.38</v>
      </c>
      <c r="J24" s="312">
        <f>[4]GSS!DD25</f>
        <v>0</v>
      </c>
      <c r="K24" s="312">
        <f>[4]GSS!DE25</f>
        <v>40</v>
      </c>
      <c r="L24" s="313">
        <f>[4]GSS!DF25</f>
        <v>17.904</v>
      </c>
      <c r="M24" s="313" t="e">
        <f>[4]GSS!DG25</f>
        <v>#DIV/0!</v>
      </c>
      <c r="N24" s="313">
        <f>[4]GSS!DH25</f>
        <v>26.845637583892618</v>
      </c>
    </row>
    <row r="25" spans="1:14" ht="25.5">
      <c r="A25" s="310">
        <v>19</v>
      </c>
      <c r="B25" s="316" t="s">
        <v>169</v>
      </c>
      <c r="C25" s="312">
        <f>[4]GSS!CW26</f>
        <v>90</v>
      </c>
      <c r="D25" s="312">
        <f>[4]GSS!CX26</f>
        <v>202</v>
      </c>
      <c r="E25" s="312">
        <f>[4]GSS!CY26</f>
        <v>0</v>
      </c>
      <c r="F25" s="312">
        <f>[4]GSS!CZ26</f>
        <v>0</v>
      </c>
      <c r="G25" s="312">
        <f>[4]GSS!DA26</f>
        <v>34</v>
      </c>
      <c r="H25" s="312">
        <f>[4]GSS!DB26</f>
        <v>81</v>
      </c>
      <c r="I25" s="312">
        <f>[4]GSS!DC26</f>
        <v>0</v>
      </c>
      <c r="J25" s="312">
        <f>[4]GSS!DD26</f>
        <v>0</v>
      </c>
      <c r="K25" s="312">
        <f>[4]GSS!DE26</f>
        <v>4</v>
      </c>
      <c r="L25" s="313">
        <f>[4]GSS!DF26</f>
        <v>0</v>
      </c>
      <c r="M25" s="313" t="e">
        <f>[4]GSS!DG26</f>
        <v>#DIV/0!</v>
      </c>
      <c r="N25" s="313">
        <f>[4]GSS!DH26</f>
        <v>4.9382716049382713</v>
      </c>
    </row>
    <row r="26" spans="1:14" ht="25.5">
      <c r="A26" s="310">
        <v>20</v>
      </c>
      <c r="B26" s="316" t="s">
        <v>52</v>
      </c>
      <c r="C26" s="312">
        <f>[4]GSS!CW27</f>
        <v>0</v>
      </c>
      <c r="D26" s="312">
        <f>[4]GSS!CX27</f>
        <v>0</v>
      </c>
      <c r="E26" s="312">
        <f>[4]GSS!CY27</f>
        <v>0</v>
      </c>
      <c r="F26" s="312">
        <f>[4]GSS!CZ27</f>
        <v>0</v>
      </c>
      <c r="G26" s="312">
        <f>[4]GSS!DA27</f>
        <v>0</v>
      </c>
      <c r="H26" s="312">
        <f>[4]GSS!DB27</f>
        <v>0</v>
      </c>
      <c r="I26" s="312">
        <f>[4]GSS!DC27</f>
        <v>0</v>
      </c>
      <c r="J26" s="312">
        <f>[4]GSS!DD27</f>
        <v>0</v>
      </c>
      <c r="K26" s="312">
        <f>[4]GSS!DE27</f>
        <v>0</v>
      </c>
      <c r="L26" s="313" t="e">
        <f>[4]GSS!DF27</f>
        <v>#DIV/0!</v>
      </c>
      <c r="M26" s="313" t="e">
        <f>[4]GSS!DG27</f>
        <v>#DIV/0!</v>
      </c>
      <c r="N26" s="313" t="e">
        <f>[4]GSS!DH27</f>
        <v>#DIV/0!</v>
      </c>
    </row>
    <row r="27" spans="1:14" ht="25.5">
      <c r="A27" s="310">
        <v>21</v>
      </c>
      <c r="B27" s="299" t="s">
        <v>170</v>
      </c>
      <c r="C27" s="312">
        <f>[4]GSS!CW28</f>
        <v>0</v>
      </c>
      <c r="D27" s="312">
        <f>[4]GSS!CX28</f>
        <v>0</v>
      </c>
      <c r="E27" s="312">
        <f>[4]GSS!CY28</f>
        <v>0</v>
      </c>
      <c r="F27" s="312">
        <f>[4]GSS!CZ28</f>
        <v>0</v>
      </c>
      <c r="G27" s="312">
        <f>[4]GSS!DA28</f>
        <v>25</v>
      </c>
      <c r="H27" s="312">
        <f>[4]GSS!DB28</f>
        <v>154.72</v>
      </c>
      <c r="I27" s="312">
        <f>[4]GSS!DC28</f>
        <v>0</v>
      </c>
      <c r="J27" s="312">
        <f>[4]GSS!DD28</f>
        <v>0</v>
      </c>
      <c r="K27" s="312">
        <f>[4]GSS!DE28</f>
        <v>25.69</v>
      </c>
      <c r="L27" s="313" t="e">
        <f>[4]GSS!DF28</f>
        <v>#DIV/0!</v>
      </c>
      <c r="M27" s="313" t="e">
        <f>[4]GSS!DG28</f>
        <v>#DIV/0!</v>
      </c>
      <c r="N27" s="313">
        <f>[4]GSS!DH28</f>
        <v>16.604188210961738</v>
      </c>
    </row>
    <row r="28" spans="1:14" ht="25.5">
      <c r="A28" s="314"/>
      <c r="B28" s="315" t="s">
        <v>356</v>
      </c>
      <c r="C28" s="312">
        <f>[4]GSS!CW29</f>
        <v>544</v>
      </c>
      <c r="D28" s="312">
        <f>[4]GSS!CX29</f>
        <v>1774</v>
      </c>
      <c r="E28" s="312">
        <f>[4]GSS!CY29</f>
        <v>435</v>
      </c>
      <c r="F28" s="312">
        <f>[4]GSS!CZ29</f>
        <v>357</v>
      </c>
      <c r="G28" s="312">
        <f>[4]GSS!DA29</f>
        <v>596</v>
      </c>
      <c r="H28" s="312">
        <f>[4]GSS!DB29</f>
        <v>3024.72</v>
      </c>
      <c r="I28" s="312">
        <f>[4]GSS!DC29</f>
        <v>197.88</v>
      </c>
      <c r="J28" s="312">
        <f>[4]GSS!DD29</f>
        <v>4</v>
      </c>
      <c r="K28" s="312">
        <f>[4]GSS!DE29</f>
        <v>146.11000000000001</v>
      </c>
      <c r="L28" s="313">
        <f>[4]GSS!DF29</f>
        <v>11.15445321307779</v>
      </c>
      <c r="M28" s="313">
        <f>[4]GSS!DG29</f>
        <v>1.1204481792717087</v>
      </c>
      <c r="N28" s="313">
        <f>[4]GSS!DH29</f>
        <v>4.830529768044646</v>
      </c>
    </row>
    <row r="29" spans="1:14" ht="25.5">
      <c r="A29" s="314" t="s">
        <v>452</v>
      </c>
      <c r="B29" s="315" t="s">
        <v>360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3"/>
      <c r="M29" s="313"/>
      <c r="N29" s="313"/>
    </row>
    <row r="30" spans="1:14" ht="25.5">
      <c r="A30" s="310">
        <v>22</v>
      </c>
      <c r="B30" s="316" t="s">
        <v>38</v>
      </c>
      <c r="C30" s="312">
        <f>[4]GSS!CW32</f>
        <v>581</v>
      </c>
      <c r="D30" s="312">
        <f>[4]GSS!CX32</f>
        <v>2457</v>
      </c>
      <c r="E30" s="312">
        <f>[4]GSS!CY32</f>
        <v>114</v>
      </c>
      <c r="F30" s="312">
        <f>[4]GSS!CZ32</f>
        <v>451</v>
      </c>
      <c r="G30" s="312">
        <f>[4]GSS!DA32</f>
        <v>275</v>
      </c>
      <c r="H30" s="312">
        <f>[4]GSS!DB32</f>
        <v>1098</v>
      </c>
      <c r="I30" s="312">
        <f>[4]GSS!DC32</f>
        <v>0</v>
      </c>
      <c r="J30" s="312">
        <f>[4]GSS!DD32</f>
        <v>0</v>
      </c>
      <c r="K30" s="312">
        <f>[4]GSS!DE32</f>
        <v>0</v>
      </c>
      <c r="L30" s="313">
        <f>[4]GSS!DF32</f>
        <v>0</v>
      </c>
      <c r="M30" s="313">
        <f>[4]GSS!DG32</f>
        <v>0</v>
      </c>
      <c r="N30" s="313">
        <f>[4]GSS!DH32</f>
        <v>0</v>
      </c>
    </row>
    <row r="31" spans="1:14" ht="25.5">
      <c r="A31" s="310">
        <v>23</v>
      </c>
      <c r="B31" s="316" t="s">
        <v>101</v>
      </c>
      <c r="C31" s="312">
        <f>[4]GSS!CW33</f>
        <v>0</v>
      </c>
      <c r="D31" s="312">
        <f>[4]GSS!CX33</f>
        <v>0</v>
      </c>
      <c r="E31" s="312">
        <f>[4]GSS!CY33</f>
        <v>0</v>
      </c>
      <c r="F31" s="312">
        <f>[4]GSS!CZ33</f>
        <v>0</v>
      </c>
      <c r="G31" s="312">
        <f>[4]GSS!DA33</f>
        <v>0</v>
      </c>
      <c r="H31" s="312">
        <f>[4]GSS!DB33</f>
        <v>0</v>
      </c>
      <c r="I31" s="312">
        <f>[4]GSS!DC33</f>
        <v>0</v>
      </c>
      <c r="J31" s="312">
        <f>[4]GSS!DD33</f>
        <v>0</v>
      </c>
      <c r="K31" s="312">
        <f>[4]GSS!DE33</f>
        <v>0</v>
      </c>
      <c r="L31" s="313" t="e">
        <f>[4]GSS!DF33</f>
        <v>#DIV/0!</v>
      </c>
      <c r="M31" s="313" t="e">
        <f>[4]GSS!DG33</f>
        <v>#DIV/0!</v>
      </c>
      <c r="N31" s="313" t="e">
        <f>[4]GSS!DH33</f>
        <v>#DIV/0!</v>
      </c>
    </row>
    <row r="32" spans="1:14" ht="25.5">
      <c r="A32" s="310">
        <v>24</v>
      </c>
      <c r="B32" s="316" t="s">
        <v>173</v>
      </c>
      <c r="C32" s="312">
        <f>[4]GSS!CW34</f>
        <v>0</v>
      </c>
      <c r="D32" s="312">
        <f>[4]GSS!CX34</f>
        <v>0</v>
      </c>
      <c r="E32" s="312">
        <f>[4]GSS!CY34</f>
        <v>0</v>
      </c>
      <c r="F32" s="312">
        <f>[4]GSS!CZ34</f>
        <v>0</v>
      </c>
      <c r="G32" s="312">
        <f>[4]GSS!DA34</f>
        <v>0</v>
      </c>
      <c r="H32" s="312">
        <f>[4]GSS!DB34</f>
        <v>0</v>
      </c>
      <c r="I32" s="312">
        <f>[4]GSS!DC34</f>
        <v>0</v>
      </c>
      <c r="J32" s="312">
        <f>[4]GSS!DD34</f>
        <v>0</v>
      </c>
      <c r="K32" s="312">
        <f>[4]GSS!DE34</f>
        <v>0</v>
      </c>
      <c r="L32" s="313" t="e">
        <f>[4]GSS!DF34</f>
        <v>#DIV/0!</v>
      </c>
      <c r="M32" s="313" t="e">
        <f>[4]GSS!DG34</f>
        <v>#DIV/0!</v>
      </c>
      <c r="N32" s="313" t="e">
        <f>[4]GSS!DH34</f>
        <v>#DIV/0!</v>
      </c>
    </row>
    <row r="33" spans="1:14" ht="25.5">
      <c r="A33" s="310">
        <v>25</v>
      </c>
      <c r="B33" s="316" t="s">
        <v>24</v>
      </c>
      <c r="C33" s="312">
        <f>[4]GSS!CW35</f>
        <v>1</v>
      </c>
      <c r="D33" s="312">
        <f>[4]GSS!CX35</f>
        <v>3.33</v>
      </c>
      <c r="E33" s="312">
        <f>[4]GSS!CY35</f>
        <v>0</v>
      </c>
      <c r="F33" s="312">
        <f>[4]GSS!CZ35</f>
        <v>0</v>
      </c>
      <c r="G33" s="312">
        <f>[4]GSS!DA35</f>
        <v>0</v>
      </c>
      <c r="H33" s="312">
        <f>[4]GSS!DB35</f>
        <v>0</v>
      </c>
      <c r="I33" s="312">
        <f>[4]GSS!DC35</f>
        <v>0</v>
      </c>
      <c r="J33" s="312">
        <f>[4]GSS!DD35</f>
        <v>0</v>
      </c>
      <c r="K33" s="312">
        <f>[4]GSS!DE35</f>
        <v>0</v>
      </c>
      <c r="L33" s="313">
        <f>[4]GSS!DF35</f>
        <v>0</v>
      </c>
      <c r="M33" s="313" t="e">
        <f>[4]GSS!DG35</f>
        <v>#DIV/0!</v>
      </c>
      <c r="N33" s="313" t="e">
        <f>[4]GSS!DH35</f>
        <v>#DIV/0!</v>
      </c>
    </row>
    <row r="34" spans="1:14" ht="25.5">
      <c r="A34" s="310">
        <v>26</v>
      </c>
      <c r="B34" s="316" t="s">
        <v>174</v>
      </c>
      <c r="C34" s="312">
        <f>[4]GSS!CW36</f>
        <v>0</v>
      </c>
      <c r="D34" s="312">
        <f>[4]GSS!CX36</f>
        <v>0</v>
      </c>
      <c r="E34" s="312">
        <f>[4]GSS!CY36</f>
        <v>0</v>
      </c>
      <c r="F34" s="312">
        <f>[4]GSS!CZ36</f>
        <v>0</v>
      </c>
      <c r="G34" s="312">
        <f>[4]GSS!DA36</f>
        <v>0</v>
      </c>
      <c r="H34" s="312">
        <f>[4]GSS!DB36</f>
        <v>0</v>
      </c>
      <c r="I34" s="312">
        <f>[4]GSS!DC36</f>
        <v>0</v>
      </c>
      <c r="J34" s="312">
        <f>[4]GSS!DD36</f>
        <v>0</v>
      </c>
      <c r="K34" s="312">
        <f>[4]GSS!DE36</f>
        <v>0</v>
      </c>
      <c r="L34" s="313" t="e">
        <f>[4]GSS!DF36</f>
        <v>#DIV/0!</v>
      </c>
      <c r="M34" s="313" t="e">
        <f>[4]GSS!DG36</f>
        <v>#DIV/0!</v>
      </c>
      <c r="N34" s="313" t="e">
        <f>[4]GSS!DH36</f>
        <v>#DIV/0!</v>
      </c>
    </row>
    <row r="35" spans="1:14" ht="25.5">
      <c r="A35" s="310">
        <v>27</v>
      </c>
      <c r="B35" s="316" t="s">
        <v>175</v>
      </c>
      <c r="C35" s="312">
        <f>[4]GSS!CW37</f>
        <v>2</v>
      </c>
      <c r="D35" s="312">
        <f>[4]GSS!CX37</f>
        <v>1</v>
      </c>
      <c r="E35" s="312">
        <f>[4]GSS!CY37</f>
        <v>4</v>
      </c>
      <c r="F35" s="312">
        <f>[4]GSS!CZ37</f>
        <v>1</v>
      </c>
      <c r="G35" s="312">
        <f>[4]GSS!DA37</f>
        <v>5</v>
      </c>
      <c r="H35" s="312">
        <f>[4]GSS!DB37</f>
        <v>1</v>
      </c>
      <c r="I35" s="312">
        <f>[4]GSS!DC37</f>
        <v>0</v>
      </c>
      <c r="J35" s="312">
        <f>[4]GSS!DD37</f>
        <v>0</v>
      </c>
      <c r="K35" s="312">
        <f>[4]GSS!DE37</f>
        <v>0</v>
      </c>
      <c r="L35" s="313">
        <f>[4]GSS!DF37</f>
        <v>0</v>
      </c>
      <c r="M35" s="313">
        <f>[4]GSS!DG37</f>
        <v>0</v>
      </c>
      <c r="N35" s="313">
        <f>[4]GSS!DH37</f>
        <v>0</v>
      </c>
    </row>
    <row r="36" spans="1:14" ht="25.5">
      <c r="A36" s="310">
        <v>28</v>
      </c>
      <c r="B36" s="316" t="s">
        <v>386</v>
      </c>
      <c r="C36" s="312">
        <f>[4]GSS!CW38</f>
        <v>0</v>
      </c>
      <c r="D36" s="312">
        <f>[4]GSS!CX38</f>
        <v>0</v>
      </c>
      <c r="E36" s="312">
        <f>[4]GSS!CY38</f>
        <v>0</v>
      </c>
      <c r="F36" s="312">
        <f>[4]GSS!CZ38</f>
        <v>0</v>
      </c>
      <c r="G36" s="312">
        <f>[4]GSS!DA38</f>
        <v>0</v>
      </c>
      <c r="H36" s="312">
        <f>[4]GSS!DB38</f>
        <v>0</v>
      </c>
      <c r="I36" s="312">
        <f>[4]GSS!DC38</f>
        <v>0</v>
      </c>
      <c r="J36" s="312">
        <f>[4]GSS!DD38</f>
        <v>0</v>
      </c>
      <c r="K36" s="312">
        <f>[4]GSS!DE38</f>
        <v>0</v>
      </c>
      <c r="L36" s="313" t="e">
        <f>[4]GSS!DF38</f>
        <v>#DIV/0!</v>
      </c>
      <c r="M36" s="313" t="e">
        <f>[4]GSS!DG38</f>
        <v>#DIV/0!</v>
      </c>
      <c r="N36" s="313" t="e">
        <f>[4]GSS!DH38</f>
        <v>#DIV/0!</v>
      </c>
    </row>
    <row r="37" spans="1:14" ht="25.5">
      <c r="A37" s="310">
        <v>29</v>
      </c>
      <c r="B37" s="316" t="s">
        <v>177</v>
      </c>
      <c r="C37" s="312">
        <f>[4]GSS!CW39</f>
        <v>10</v>
      </c>
      <c r="D37" s="312">
        <f>[4]GSS!CX39</f>
        <v>41.63</v>
      </c>
      <c r="E37" s="312">
        <f>[4]GSS!CY39</f>
        <v>0</v>
      </c>
      <c r="F37" s="312">
        <f>[4]GSS!CZ39</f>
        <v>0</v>
      </c>
      <c r="G37" s="312">
        <f>[4]GSS!DA39</f>
        <v>0</v>
      </c>
      <c r="H37" s="312">
        <f>[4]GSS!DB39</f>
        <v>0</v>
      </c>
      <c r="I37" s="312">
        <f>[4]GSS!DC39</f>
        <v>0.94</v>
      </c>
      <c r="J37" s="312">
        <f>[4]GSS!DD39</f>
        <v>0</v>
      </c>
      <c r="K37" s="312">
        <f>[4]GSS!DE39</f>
        <v>0</v>
      </c>
      <c r="L37" s="313">
        <f>[4]GSS!DF39</f>
        <v>2.2579870285851547</v>
      </c>
      <c r="M37" s="313" t="e">
        <f>[4]GSS!DG39</f>
        <v>#DIV/0!</v>
      </c>
      <c r="N37" s="313" t="e">
        <f>[4]GSS!DH39</f>
        <v>#DIV/0!</v>
      </c>
    </row>
    <row r="38" spans="1:14" ht="25.5">
      <c r="A38" s="310">
        <v>30</v>
      </c>
      <c r="B38" s="316" t="s">
        <v>41</v>
      </c>
      <c r="C38" s="312">
        <f>[4]GSS!CW40</f>
        <v>0</v>
      </c>
      <c r="D38" s="312">
        <f>[4]GSS!CX40</f>
        <v>0</v>
      </c>
      <c r="E38" s="312">
        <f>[4]GSS!CY40</f>
        <v>0</v>
      </c>
      <c r="F38" s="312">
        <f>[4]GSS!CZ40</f>
        <v>0</v>
      </c>
      <c r="G38" s="312">
        <f>[4]GSS!DA40</f>
        <v>0</v>
      </c>
      <c r="H38" s="312">
        <f>[4]GSS!DB40</f>
        <v>0</v>
      </c>
      <c r="I38" s="312">
        <f>[4]GSS!DC40</f>
        <v>0</v>
      </c>
      <c r="J38" s="312">
        <f>[4]GSS!DD40</f>
        <v>0</v>
      </c>
      <c r="K38" s="312">
        <f>[4]GSS!DE40</f>
        <v>0</v>
      </c>
      <c r="L38" s="313" t="e">
        <f>[4]GSS!DF40</f>
        <v>#DIV/0!</v>
      </c>
      <c r="M38" s="313" t="e">
        <f>[4]GSS!DG40</f>
        <v>#DIV/0!</v>
      </c>
      <c r="N38" s="313" t="e">
        <f>[4]GSS!DH40</f>
        <v>#DIV/0!</v>
      </c>
    </row>
    <row r="39" spans="1:14" ht="25.5">
      <c r="A39" s="310">
        <v>31</v>
      </c>
      <c r="B39" s="316" t="s">
        <v>178</v>
      </c>
      <c r="C39" s="312">
        <f>[4]GSS!CW41</f>
        <v>0</v>
      </c>
      <c r="D39" s="312">
        <f>[4]GSS!CX41</f>
        <v>0</v>
      </c>
      <c r="E39" s="312">
        <f>[4]GSS!CY41</f>
        <v>0</v>
      </c>
      <c r="F39" s="312">
        <f>[4]GSS!CZ41</f>
        <v>0</v>
      </c>
      <c r="G39" s="312">
        <f>[4]GSS!DA41</f>
        <v>26</v>
      </c>
      <c r="H39" s="312">
        <f>[4]GSS!DB41</f>
        <v>7.2</v>
      </c>
      <c r="I39" s="312">
        <f>[4]GSS!DC41</f>
        <v>0</v>
      </c>
      <c r="J39" s="312">
        <f>[4]GSS!DD41</f>
        <v>0</v>
      </c>
      <c r="K39" s="312">
        <f>[4]GSS!DE41</f>
        <v>7.2</v>
      </c>
      <c r="L39" s="313" t="e">
        <f>[4]GSS!DF41</f>
        <v>#DIV/0!</v>
      </c>
      <c r="M39" s="313" t="e">
        <f>[4]GSS!DG41</f>
        <v>#DIV/0!</v>
      </c>
      <c r="N39" s="313">
        <f>[4]GSS!DH41</f>
        <v>100</v>
      </c>
    </row>
    <row r="40" spans="1:14" ht="25.5">
      <c r="A40" s="310">
        <v>32</v>
      </c>
      <c r="B40" s="299" t="s">
        <v>46</v>
      </c>
      <c r="C40" s="312">
        <f>[4]GSS!CW42</f>
        <v>0</v>
      </c>
      <c r="D40" s="312">
        <f>[4]GSS!CX42</f>
        <v>0</v>
      </c>
      <c r="E40" s="312">
        <f>[4]GSS!CY42</f>
        <v>0</v>
      </c>
      <c r="F40" s="312">
        <f>[4]GSS!CZ42</f>
        <v>0</v>
      </c>
      <c r="G40" s="312">
        <f>[4]GSS!DA42</f>
        <v>0</v>
      </c>
      <c r="H40" s="312">
        <f>[4]GSS!DB42</f>
        <v>0</v>
      </c>
      <c r="I40" s="312">
        <f>[4]GSS!DC42</f>
        <v>0</v>
      </c>
      <c r="J40" s="312">
        <f>[4]GSS!DD42</f>
        <v>0</v>
      </c>
      <c r="K40" s="312">
        <f>[4]GSS!DE42</f>
        <v>0</v>
      </c>
      <c r="L40" s="313" t="e">
        <f>[4]GSS!DF42</f>
        <v>#DIV/0!</v>
      </c>
      <c r="M40" s="313" t="e">
        <f>[4]GSS!DG42</f>
        <v>#DIV/0!</v>
      </c>
      <c r="N40" s="313" t="e">
        <f>[4]GSS!DH42</f>
        <v>#DIV/0!</v>
      </c>
    </row>
    <row r="41" spans="1:14" ht="25.5">
      <c r="A41" s="310">
        <v>33</v>
      </c>
      <c r="B41" s="316" t="s">
        <v>179</v>
      </c>
      <c r="C41" s="312">
        <f>[4]GSS!CW43</f>
        <v>1</v>
      </c>
      <c r="D41" s="312">
        <f>[4]GSS!CX43</f>
        <v>4.47</v>
      </c>
      <c r="E41" s="312">
        <f>[4]GSS!CY43</f>
        <v>0</v>
      </c>
      <c r="F41" s="312">
        <f>[4]GSS!CZ43</f>
        <v>0</v>
      </c>
      <c r="G41" s="312">
        <f>[4]GSS!DA43</f>
        <v>1</v>
      </c>
      <c r="H41" s="312">
        <f>[4]GSS!DB43</f>
        <v>1.23</v>
      </c>
      <c r="I41" s="312">
        <f>[4]GSS!DC43</f>
        <v>0</v>
      </c>
      <c r="J41" s="312">
        <f>[4]GSS!DD43</f>
        <v>0</v>
      </c>
      <c r="K41" s="312">
        <f>[4]GSS!DE43</f>
        <v>0</v>
      </c>
      <c r="L41" s="313">
        <f>[4]GSS!DF43</f>
        <v>0</v>
      </c>
      <c r="M41" s="313" t="e">
        <f>[4]GSS!DG43</f>
        <v>#DIV/0!</v>
      </c>
      <c r="N41" s="313">
        <f>[4]GSS!DH43</f>
        <v>0</v>
      </c>
    </row>
    <row r="42" spans="1:14" ht="25.5">
      <c r="A42" s="310">
        <v>34</v>
      </c>
      <c r="B42" s="316" t="s">
        <v>180</v>
      </c>
      <c r="C42" s="312">
        <f>[4]GSS!CW44</f>
        <v>0</v>
      </c>
      <c r="D42" s="312">
        <f>[4]GSS!CX44</f>
        <v>0</v>
      </c>
      <c r="E42" s="312">
        <f>[4]GSS!CY44</f>
        <v>0</v>
      </c>
      <c r="F42" s="312">
        <f>[4]GSS!CZ44</f>
        <v>0</v>
      </c>
      <c r="G42" s="312">
        <f>[4]GSS!DA44</f>
        <v>0</v>
      </c>
      <c r="H42" s="312">
        <f>[4]GSS!DB44</f>
        <v>0</v>
      </c>
      <c r="I42" s="312">
        <f>[4]GSS!DC44</f>
        <v>0</v>
      </c>
      <c r="J42" s="312">
        <f>[4]GSS!DD44</f>
        <v>0</v>
      </c>
      <c r="K42" s="312">
        <f>[4]GSS!DE44</f>
        <v>0</v>
      </c>
      <c r="L42" s="313" t="e">
        <f>[4]GSS!DF44</f>
        <v>#DIV/0!</v>
      </c>
      <c r="M42" s="313" t="e">
        <f>[4]GSS!DG44</f>
        <v>#DIV/0!</v>
      </c>
      <c r="N42" s="313" t="e">
        <f>[4]GSS!DH44</f>
        <v>#DIV/0!</v>
      </c>
    </row>
    <row r="43" spans="1:14" ht="25.5">
      <c r="A43" s="310">
        <v>35</v>
      </c>
      <c r="B43" s="316" t="s">
        <v>30</v>
      </c>
      <c r="C43" s="312">
        <f>[4]GSS!CW45</f>
        <v>14</v>
      </c>
      <c r="D43" s="312">
        <f>[4]GSS!CX45</f>
        <v>23.2</v>
      </c>
      <c r="E43" s="312">
        <f>[4]GSS!CY45</f>
        <v>0</v>
      </c>
      <c r="F43" s="312">
        <f>[4]GSS!CZ45</f>
        <v>0</v>
      </c>
      <c r="G43" s="312">
        <f>[4]GSS!DA45</f>
        <v>0</v>
      </c>
      <c r="H43" s="312">
        <f>[4]GSS!DB45</f>
        <v>0</v>
      </c>
      <c r="I43" s="312">
        <f>[4]GSS!DC45</f>
        <v>0</v>
      </c>
      <c r="J43" s="312">
        <f>[4]GSS!DD45</f>
        <v>0</v>
      </c>
      <c r="K43" s="312">
        <f>[4]GSS!DE45</f>
        <v>0</v>
      </c>
      <c r="L43" s="313">
        <f>[4]GSS!DF45</f>
        <v>0</v>
      </c>
      <c r="M43" s="313" t="e">
        <f>[4]GSS!DG45</f>
        <v>#DIV/0!</v>
      </c>
      <c r="N43" s="313" t="e">
        <f>[4]GSS!DH45</f>
        <v>#DIV/0!</v>
      </c>
    </row>
    <row r="44" spans="1:14" ht="25.5">
      <c r="A44" s="310">
        <v>36</v>
      </c>
      <c r="B44" s="299" t="s">
        <v>181</v>
      </c>
      <c r="C44" s="312">
        <f>[4]GSS!CW46</f>
        <v>10</v>
      </c>
      <c r="D44" s="312">
        <f>[4]GSS!CX46</f>
        <v>47.92</v>
      </c>
      <c r="E44" s="312">
        <f>[4]GSS!CY46</f>
        <v>2</v>
      </c>
      <c r="F44" s="312">
        <f>[4]GSS!CZ46</f>
        <v>7</v>
      </c>
      <c r="G44" s="312">
        <f>[4]GSS!DA46</f>
        <v>0</v>
      </c>
      <c r="H44" s="312">
        <f>[4]GSS!DB46</f>
        <v>0</v>
      </c>
      <c r="I44" s="312">
        <f>[4]GSS!DC46</f>
        <v>0</v>
      </c>
      <c r="J44" s="312">
        <f>[4]GSS!DD46</f>
        <v>0</v>
      </c>
      <c r="K44" s="312">
        <f>[4]GSS!DE46</f>
        <v>0</v>
      </c>
      <c r="L44" s="313">
        <f>[4]GSS!DF46</f>
        <v>0</v>
      </c>
      <c r="M44" s="313">
        <f>[4]GSS!DG46</f>
        <v>0</v>
      </c>
      <c r="N44" s="313" t="e">
        <f>[4]GSS!DH46</f>
        <v>#DIV/0!</v>
      </c>
    </row>
    <row r="45" spans="1:14" ht="25.5">
      <c r="A45" s="310">
        <v>37</v>
      </c>
      <c r="B45" s="316" t="s">
        <v>31</v>
      </c>
      <c r="C45" s="312">
        <f>[4]GSS!CW47</f>
        <v>0</v>
      </c>
      <c r="D45" s="312">
        <f>[4]GSS!CX47</f>
        <v>0</v>
      </c>
      <c r="E45" s="312">
        <f>[4]GSS!CY47</f>
        <v>0</v>
      </c>
      <c r="F45" s="312">
        <f>[4]GSS!CZ47</f>
        <v>0</v>
      </c>
      <c r="G45" s="312">
        <f>[4]GSS!DA47</f>
        <v>238</v>
      </c>
      <c r="H45" s="312">
        <f>[4]GSS!DB47</f>
        <v>59</v>
      </c>
      <c r="I45" s="312">
        <f>[4]GSS!DC47</f>
        <v>0</v>
      </c>
      <c r="J45" s="312">
        <f>[4]GSS!DD47</f>
        <v>0</v>
      </c>
      <c r="K45" s="312">
        <f>[4]GSS!DE47</f>
        <v>4</v>
      </c>
      <c r="L45" s="313" t="e">
        <f>[4]GSS!DF47</f>
        <v>#DIV/0!</v>
      </c>
      <c r="M45" s="313" t="e">
        <f>[4]GSS!DG47</f>
        <v>#DIV/0!</v>
      </c>
      <c r="N45" s="313">
        <f>[4]GSS!DH47</f>
        <v>6.7796610169491522</v>
      </c>
    </row>
    <row r="46" spans="1:14" ht="25.5">
      <c r="A46" s="310">
        <v>38</v>
      </c>
      <c r="B46" s="316" t="s">
        <v>387</v>
      </c>
      <c r="C46" s="312">
        <f>[4]GSS!CW48</f>
        <v>0</v>
      </c>
      <c r="D46" s="312">
        <f>[4]GSS!CX48</f>
        <v>0</v>
      </c>
      <c r="E46" s="312">
        <f>[4]GSS!CY48</f>
        <v>0</v>
      </c>
      <c r="F46" s="312">
        <f>[4]GSS!CZ48</f>
        <v>0</v>
      </c>
      <c r="G46" s="312">
        <f>[4]GSS!DA48</f>
        <v>0</v>
      </c>
      <c r="H46" s="312">
        <f>[4]GSS!DB48</f>
        <v>0</v>
      </c>
      <c r="I46" s="312">
        <f>[4]GSS!DC48</f>
        <v>0</v>
      </c>
      <c r="J46" s="312">
        <f>[4]GSS!DD48</f>
        <v>0</v>
      </c>
      <c r="K46" s="312">
        <f>[4]GSS!DE48</f>
        <v>0</v>
      </c>
      <c r="L46" s="313" t="e">
        <f>[4]GSS!DF48</f>
        <v>#DIV/0!</v>
      </c>
      <c r="M46" s="313" t="e">
        <f>[4]GSS!DG48</f>
        <v>#DIV/0!</v>
      </c>
      <c r="N46" s="313" t="e">
        <f>[4]GSS!DH48</f>
        <v>#DIV/0!</v>
      </c>
    </row>
    <row r="47" spans="1:14" ht="25.5">
      <c r="A47" s="314"/>
      <c r="B47" s="315" t="s">
        <v>453</v>
      </c>
      <c r="C47" s="312">
        <f>[4]GSS!CW49</f>
        <v>619</v>
      </c>
      <c r="D47" s="312">
        <f>[4]GSS!CX49</f>
        <v>2578.5499999999997</v>
      </c>
      <c r="E47" s="312">
        <f>[4]GSS!CY49</f>
        <v>120</v>
      </c>
      <c r="F47" s="312">
        <f>[4]GSS!CZ49</f>
        <v>459</v>
      </c>
      <c r="G47" s="312">
        <f>[4]GSS!DA49</f>
        <v>545</v>
      </c>
      <c r="H47" s="312">
        <f>[4]GSS!DB49</f>
        <v>1166.43</v>
      </c>
      <c r="I47" s="312">
        <f>[4]GSS!DC49</f>
        <v>0.94</v>
      </c>
      <c r="J47" s="312">
        <f>[4]GSS!DD49</f>
        <v>0</v>
      </c>
      <c r="K47" s="312">
        <f>[4]GSS!DE49</f>
        <v>11.2</v>
      </c>
      <c r="L47" s="313">
        <f>[4]GSS!DF49</f>
        <v>3.6454596575594814E-2</v>
      </c>
      <c r="M47" s="313">
        <f>[4]GSS!DG49</f>
        <v>0</v>
      </c>
      <c r="N47" s="313">
        <f>[4]GSS!DH49</f>
        <v>0.96019478237013778</v>
      </c>
    </row>
    <row r="48" spans="1:14" ht="25.5">
      <c r="A48" s="314"/>
      <c r="B48" s="315"/>
      <c r="C48" s="312"/>
      <c r="D48" s="312"/>
      <c r="E48" s="312"/>
      <c r="F48" s="312"/>
      <c r="G48" s="312"/>
      <c r="H48" s="312"/>
      <c r="I48" s="312"/>
      <c r="J48" s="312"/>
      <c r="K48" s="312"/>
      <c r="L48" s="313"/>
      <c r="M48" s="313"/>
      <c r="N48" s="313"/>
    </row>
    <row r="49" spans="1:14" ht="26.25">
      <c r="A49" s="314" t="s">
        <v>454</v>
      </c>
      <c r="B49" s="315" t="s">
        <v>363</v>
      </c>
      <c r="C49" s="159"/>
      <c r="D49" s="159"/>
      <c r="E49" s="159"/>
      <c r="F49" s="159"/>
      <c r="G49" s="159"/>
      <c r="H49" s="159"/>
      <c r="I49" s="159"/>
      <c r="J49" s="159"/>
      <c r="K49" s="159"/>
      <c r="L49" s="313"/>
      <c r="M49" s="313"/>
      <c r="N49" s="313"/>
    </row>
    <row r="50" spans="1:14" ht="25.5">
      <c r="A50" s="310">
        <v>39</v>
      </c>
      <c r="B50" s="316" t="s">
        <v>184</v>
      </c>
      <c r="C50" s="312">
        <f>[4]GSS!CW52</f>
        <v>32</v>
      </c>
      <c r="D50" s="312">
        <f>[4]GSS!CX52</f>
        <v>42</v>
      </c>
      <c r="E50" s="312">
        <f>[4]GSS!CY52</f>
        <v>34</v>
      </c>
      <c r="F50" s="312">
        <f>[4]GSS!CZ52</f>
        <v>130</v>
      </c>
      <c r="G50" s="312">
        <f>[4]GSS!DA52</f>
        <v>84</v>
      </c>
      <c r="H50" s="312">
        <f>[4]GSS!DB52</f>
        <v>128</v>
      </c>
      <c r="I50" s="312">
        <f>[4]GSS!DC52</f>
        <v>0</v>
      </c>
      <c r="J50" s="312">
        <f>[4]GSS!DD52</f>
        <v>0</v>
      </c>
      <c r="K50" s="312">
        <f>[4]GSS!DE52</f>
        <v>0</v>
      </c>
      <c r="L50" s="313">
        <f>[4]GSS!DF52</f>
        <v>0</v>
      </c>
      <c r="M50" s="313">
        <f>[4]GSS!DG52</f>
        <v>0</v>
      </c>
      <c r="N50" s="313">
        <f>[4]GSS!DH52</f>
        <v>0</v>
      </c>
    </row>
    <row r="51" spans="1:14" ht="25.5">
      <c r="A51" s="310">
        <v>40</v>
      </c>
      <c r="B51" s="316" t="s">
        <v>388</v>
      </c>
      <c r="C51" s="312">
        <f>[4]GSS!CW53</f>
        <v>39</v>
      </c>
      <c r="D51" s="312">
        <f>[4]GSS!CX53</f>
        <v>100</v>
      </c>
      <c r="E51" s="312">
        <f>[4]GSS!CY53</f>
        <v>0</v>
      </c>
      <c r="F51" s="312">
        <f>[4]GSS!CZ53</f>
        <v>0</v>
      </c>
      <c r="G51" s="312">
        <f>[4]GSS!DA53</f>
        <v>0</v>
      </c>
      <c r="H51" s="312">
        <f>[4]GSS!DB53</f>
        <v>0</v>
      </c>
      <c r="I51" s="312">
        <f>[4]GSS!DC53</f>
        <v>0</v>
      </c>
      <c r="J51" s="312">
        <f>[4]GSS!DD53</f>
        <v>0</v>
      </c>
      <c r="K51" s="312">
        <f>[4]GSS!DE53</f>
        <v>0</v>
      </c>
      <c r="L51" s="313">
        <f>[4]GSS!DF53</f>
        <v>0</v>
      </c>
      <c r="M51" s="313" t="e">
        <f>[4]GSS!DG53</f>
        <v>#DIV/0!</v>
      </c>
      <c r="N51" s="313" t="e">
        <f>[4]GSS!DH53</f>
        <v>#DIV/0!</v>
      </c>
    </row>
    <row r="52" spans="1:14" ht="25.5">
      <c r="A52" s="310">
        <v>41</v>
      </c>
      <c r="B52" s="316" t="s">
        <v>186</v>
      </c>
      <c r="C52" s="312">
        <f>[4]GSS!CW54</f>
        <v>424</v>
      </c>
      <c r="D52" s="312">
        <f>[4]GSS!CX54</f>
        <v>1238</v>
      </c>
      <c r="E52" s="312">
        <f>[4]GSS!CY54</f>
        <v>636</v>
      </c>
      <c r="F52" s="312">
        <f>[4]GSS!CZ54</f>
        <v>1284</v>
      </c>
      <c r="G52" s="312">
        <f>[4]GSS!DA54</f>
        <v>195</v>
      </c>
      <c r="H52" s="312">
        <f>[4]GSS!DB54</f>
        <v>762</v>
      </c>
      <c r="I52" s="312">
        <f>[4]GSS!DC54</f>
        <v>0</v>
      </c>
      <c r="J52" s="312">
        <f>[4]GSS!DD54</f>
        <v>0</v>
      </c>
      <c r="K52" s="312">
        <f>[4]GSS!DE54</f>
        <v>167</v>
      </c>
      <c r="L52" s="313">
        <f>[4]GSS!DF54</f>
        <v>0</v>
      </c>
      <c r="M52" s="313">
        <f>[4]GSS!DG54</f>
        <v>0</v>
      </c>
      <c r="N52" s="313">
        <f>[4]GSS!DH54</f>
        <v>21.916010498687662</v>
      </c>
    </row>
    <row r="53" spans="1:14" ht="25.5">
      <c r="A53" s="314"/>
      <c r="B53" s="315" t="s">
        <v>364</v>
      </c>
      <c r="C53" s="312">
        <f>[4]GSS!CW55</f>
        <v>495</v>
      </c>
      <c r="D53" s="312">
        <f>[4]GSS!CX55</f>
        <v>1380</v>
      </c>
      <c r="E53" s="312">
        <f>[4]GSS!CY55</f>
        <v>670</v>
      </c>
      <c r="F53" s="312">
        <f>[4]GSS!CZ55</f>
        <v>1414</v>
      </c>
      <c r="G53" s="312">
        <f>[4]GSS!DA55</f>
        <v>279</v>
      </c>
      <c r="H53" s="312">
        <f>[4]GSS!DB55</f>
        <v>890</v>
      </c>
      <c r="I53" s="312">
        <f>[4]GSS!DC55</f>
        <v>0</v>
      </c>
      <c r="J53" s="312">
        <f>[4]GSS!DD55</f>
        <v>0</v>
      </c>
      <c r="K53" s="312">
        <f>[4]GSS!DE55</f>
        <v>167</v>
      </c>
      <c r="L53" s="313">
        <f>[4]GSS!DF55</f>
        <v>0</v>
      </c>
      <c r="M53" s="313">
        <f>[4]GSS!DG55</f>
        <v>0</v>
      </c>
      <c r="N53" s="313">
        <f>[4]GSS!DH55</f>
        <v>18.764044943820224</v>
      </c>
    </row>
    <row r="54" spans="1:14" ht="26.25">
      <c r="A54" s="314"/>
      <c r="B54" s="315" t="s">
        <v>455</v>
      </c>
      <c r="C54" s="199">
        <f>[4]GSS!CW57</f>
        <v>10040</v>
      </c>
      <c r="D54" s="199">
        <f>[4]GSS!CX57</f>
        <v>31575.55</v>
      </c>
      <c r="E54" s="199">
        <f>[4]GSS!CY57</f>
        <v>2285</v>
      </c>
      <c r="F54" s="199">
        <f>[4]GSS!CZ57</f>
        <v>5117</v>
      </c>
      <c r="G54" s="199">
        <f>[4]GSS!DA57</f>
        <v>4431</v>
      </c>
      <c r="H54" s="199">
        <f>[4]GSS!DB57</f>
        <v>17015.150000000001</v>
      </c>
      <c r="I54" s="199">
        <f>[4]GSS!DC57</f>
        <v>5620.82</v>
      </c>
      <c r="J54" s="199">
        <f>[4]GSS!DD57</f>
        <v>1568</v>
      </c>
      <c r="K54" s="199">
        <f>[4]GSS!DE57</f>
        <v>2273.31</v>
      </c>
      <c r="L54" s="313">
        <f>[4]GSS!DF57</f>
        <v>17.80117844344754</v>
      </c>
      <c r="M54" s="313">
        <f>[4]GSS!DG57</f>
        <v>30.64295485636115</v>
      </c>
      <c r="N54" s="313">
        <f>[4]GSS!DH57</f>
        <v>13.360505196839286</v>
      </c>
    </row>
    <row r="55" spans="1:14" ht="26.25">
      <c r="A55" s="314"/>
      <c r="B55" s="315" t="s">
        <v>456</v>
      </c>
      <c r="C55" s="199">
        <f>[4]GSS!CW59</f>
        <v>9545</v>
      </c>
      <c r="D55" s="199">
        <f>[4]GSS!CX59</f>
        <v>30195.55</v>
      </c>
      <c r="E55" s="199">
        <f>[4]GSS!CY59</f>
        <v>1615</v>
      </c>
      <c r="F55" s="199">
        <f>[4]GSS!CZ59</f>
        <v>3703</v>
      </c>
      <c r="G55" s="199">
        <f>[4]GSS!DA59</f>
        <v>4152</v>
      </c>
      <c r="H55" s="199">
        <f>[4]GSS!DB59</f>
        <v>16125.15</v>
      </c>
      <c r="I55" s="199">
        <f>[4]GSS!DC59</f>
        <v>5620.82</v>
      </c>
      <c r="J55" s="199">
        <f>[4]GSS!DD59</f>
        <v>1568</v>
      </c>
      <c r="K55" s="199">
        <f>[4]GSS!DE59</f>
        <v>2106.31</v>
      </c>
      <c r="L55" s="313">
        <f>[4]GSS!DF59</f>
        <v>18.614729653872839</v>
      </c>
      <c r="M55" s="313">
        <f>[4]GSS!DG59</f>
        <v>42.344045368620037</v>
      </c>
      <c r="N55" s="313">
        <f>[4]GSS!DH59</f>
        <v>13.062266087447249</v>
      </c>
    </row>
    <row r="56" spans="1:14" ht="25.5">
      <c r="A56" s="314" t="s">
        <v>457</v>
      </c>
      <c r="B56" s="315" t="s">
        <v>368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3"/>
      <c r="M56" s="313"/>
      <c r="N56" s="313"/>
    </row>
    <row r="57" spans="1:14" ht="25.5">
      <c r="A57" s="310">
        <v>42</v>
      </c>
      <c r="B57" s="316" t="s">
        <v>390</v>
      </c>
      <c r="C57" s="312">
        <f>[4]GSS!CW62</f>
        <v>0</v>
      </c>
      <c r="D57" s="312">
        <f>[4]GSS!CX62</f>
        <v>0</v>
      </c>
      <c r="E57" s="312">
        <f>[4]GSS!CY62</f>
        <v>0</v>
      </c>
      <c r="F57" s="312">
        <f>[4]GSS!CZ62</f>
        <v>0</v>
      </c>
      <c r="G57" s="312">
        <f>[4]GSS!DA62</f>
        <v>0</v>
      </c>
      <c r="H57" s="312">
        <f>[4]GSS!DB62</f>
        <v>0</v>
      </c>
      <c r="I57" s="312">
        <f>[4]GSS!DC62</f>
        <v>0</v>
      </c>
      <c r="J57" s="312">
        <f>[4]GSS!DD62</f>
        <v>0</v>
      </c>
      <c r="K57" s="312">
        <f>[4]GSS!DE62</f>
        <v>0</v>
      </c>
      <c r="L57" s="313" t="e">
        <f>[4]GSS!DF62</f>
        <v>#DIV/0!</v>
      </c>
      <c r="M57" s="313" t="e">
        <f>[4]GSS!DG62</f>
        <v>#DIV/0!</v>
      </c>
      <c r="N57" s="313" t="e">
        <f>[4]GSS!DH62</f>
        <v>#DIV/0!</v>
      </c>
    </row>
    <row r="58" spans="1:14" ht="25.5">
      <c r="A58" s="310">
        <v>43</v>
      </c>
      <c r="B58" s="316" t="s">
        <v>391</v>
      </c>
      <c r="C58" s="312">
        <f>[4]GSS!CW63</f>
        <v>0</v>
      </c>
      <c r="D58" s="312">
        <f>[4]GSS!CX63</f>
        <v>0</v>
      </c>
      <c r="E58" s="312">
        <f>[4]GSS!CY63</f>
        <v>0</v>
      </c>
      <c r="F58" s="312">
        <f>[4]GSS!CZ63</f>
        <v>0</v>
      </c>
      <c r="G58" s="312">
        <f>[4]GSS!DA63</f>
        <v>0</v>
      </c>
      <c r="H58" s="312">
        <f>[4]GSS!DB63</f>
        <v>0</v>
      </c>
      <c r="I58" s="312">
        <f>[4]GSS!DC63</f>
        <v>0</v>
      </c>
      <c r="J58" s="312">
        <f>[4]GSS!DD63</f>
        <v>0</v>
      </c>
      <c r="K58" s="312">
        <f>[4]GSS!DE63</f>
        <v>0</v>
      </c>
      <c r="L58" s="313" t="e">
        <f>[4]GSS!DF63</f>
        <v>#DIV/0!</v>
      </c>
      <c r="M58" s="313" t="e">
        <f>[4]GSS!DG63</f>
        <v>#DIV/0!</v>
      </c>
      <c r="N58" s="313" t="e">
        <f>[4]GSS!DH63</f>
        <v>#DIV/0!</v>
      </c>
    </row>
    <row r="59" spans="1:14" ht="25.5">
      <c r="A59" s="310">
        <v>44</v>
      </c>
      <c r="B59" s="316" t="s">
        <v>392</v>
      </c>
      <c r="C59" s="312">
        <f>[4]GSS!CW64</f>
        <v>0</v>
      </c>
      <c r="D59" s="312">
        <f>[4]GSS!CX64</f>
        <v>0</v>
      </c>
      <c r="E59" s="312">
        <f>[4]GSS!CY64</f>
        <v>0</v>
      </c>
      <c r="F59" s="312">
        <f>[4]GSS!CZ64</f>
        <v>0</v>
      </c>
      <c r="G59" s="312">
        <f>[4]GSS!DA64</f>
        <v>0</v>
      </c>
      <c r="H59" s="312">
        <f>[4]GSS!DB64</f>
        <v>0</v>
      </c>
      <c r="I59" s="312">
        <f>[4]GSS!DC64</f>
        <v>0</v>
      </c>
      <c r="J59" s="312">
        <f>[4]GSS!DD64</f>
        <v>0</v>
      </c>
      <c r="K59" s="312">
        <f>[4]GSS!DE64</f>
        <v>0</v>
      </c>
      <c r="L59" s="313" t="e">
        <f>[4]GSS!DF64</f>
        <v>#DIV/0!</v>
      </c>
      <c r="M59" s="313" t="e">
        <f>[4]GSS!DG64</f>
        <v>#DIV/0!</v>
      </c>
      <c r="N59" s="313" t="e">
        <f>[4]GSS!DH64</f>
        <v>#DIV/0!</v>
      </c>
    </row>
    <row r="60" spans="1:14" ht="25.5">
      <c r="A60" s="314"/>
      <c r="B60" s="315" t="s">
        <v>369</v>
      </c>
      <c r="C60" s="312">
        <f>[4]GSS!CW65</f>
        <v>0</v>
      </c>
      <c r="D60" s="312">
        <f>[4]GSS!CX65</f>
        <v>0</v>
      </c>
      <c r="E60" s="312">
        <f>[4]GSS!CY65</f>
        <v>0</v>
      </c>
      <c r="F60" s="312">
        <f>[4]GSS!CZ65</f>
        <v>0</v>
      </c>
      <c r="G60" s="312">
        <f>[4]GSS!DA65</f>
        <v>0</v>
      </c>
      <c r="H60" s="312">
        <f>[4]GSS!DB65</f>
        <v>0</v>
      </c>
      <c r="I60" s="312">
        <f>[4]GSS!DC65</f>
        <v>0</v>
      </c>
      <c r="J60" s="312">
        <f>[4]GSS!DD65</f>
        <v>0</v>
      </c>
      <c r="K60" s="312">
        <f>[4]GSS!DE65</f>
        <v>0</v>
      </c>
      <c r="L60" s="313" t="e">
        <f>[4]GSS!DF65</f>
        <v>#DIV/0!</v>
      </c>
      <c r="M60" s="313" t="e">
        <f>[4]GSS!DG65</f>
        <v>#DIV/0!</v>
      </c>
      <c r="N60" s="313" t="e">
        <f>[4]GSS!DH65</f>
        <v>#DIV/0!</v>
      </c>
    </row>
    <row r="61" spans="1:14" ht="25.5">
      <c r="A61" s="317">
        <v>45</v>
      </c>
      <c r="B61" s="318" t="s">
        <v>393</v>
      </c>
      <c r="C61" s="312">
        <f>[4]GSS!CW66</f>
        <v>0</v>
      </c>
      <c r="D61" s="312">
        <f>[4]GSS!CX66</f>
        <v>0</v>
      </c>
      <c r="E61" s="312">
        <f>[4]GSS!CY66</f>
        <v>0</v>
      </c>
      <c r="F61" s="312">
        <f>[4]GSS!CZ66</f>
        <v>0</v>
      </c>
      <c r="G61" s="312">
        <f>[4]GSS!DA66</f>
        <v>0</v>
      </c>
      <c r="H61" s="312">
        <f>[4]GSS!DB66</f>
        <v>0</v>
      </c>
      <c r="I61" s="312">
        <f>[4]GSS!DC66</f>
        <v>0</v>
      </c>
      <c r="J61" s="312">
        <f>[4]GSS!DD66</f>
        <v>0</v>
      </c>
      <c r="K61" s="312">
        <f>[4]GSS!DE66</f>
        <v>0</v>
      </c>
      <c r="L61" s="313" t="e">
        <f>[4]GSS!DF66</f>
        <v>#DIV/0!</v>
      </c>
      <c r="M61" s="313" t="e">
        <f>[4]GSS!DG66</f>
        <v>#DIV/0!</v>
      </c>
      <c r="N61" s="313" t="e">
        <f>[4]GSS!DH66</f>
        <v>#DIV/0!</v>
      </c>
    </row>
    <row r="62" spans="1:14" ht="25.5">
      <c r="A62" s="317"/>
      <c r="B62" s="315" t="s">
        <v>458</v>
      </c>
      <c r="C62" s="312">
        <f>[4]GSS!CW67</f>
        <v>0</v>
      </c>
      <c r="D62" s="312">
        <f>[4]GSS!CX67</f>
        <v>0</v>
      </c>
      <c r="E62" s="312">
        <f>[4]GSS!CY67</f>
        <v>0</v>
      </c>
      <c r="F62" s="312">
        <f>[4]GSS!CZ67</f>
        <v>0</v>
      </c>
      <c r="G62" s="312">
        <f>[4]GSS!DA67</f>
        <v>0</v>
      </c>
      <c r="H62" s="312">
        <f>[4]GSS!DB67</f>
        <v>0</v>
      </c>
      <c r="I62" s="312">
        <f>[4]GSS!DC67</f>
        <v>0</v>
      </c>
      <c r="J62" s="312">
        <f>[4]GSS!DD67</f>
        <v>0</v>
      </c>
      <c r="K62" s="312">
        <f>[4]GSS!DE67</f>
        <v>0</v>
      </c>
      <c r="L62" s="313" t="e">
        <f>[4]GSS!DF67</f>
        <v>#DIV/0!</v>
      </c>
      <c r="M62" s="313" t="e">
        <f>[4]GSS!DG67</f>
        <v>#DIV/0!</v>
      </c>
      <c r="N62" s="313" t="e">
        <f>[4]GSS!DH67</f>
        <v>#DIV/0!</v>
      </c>
    </row>
    <row r="63" spans="1:14" s="323" customFormat="1" ht="30">
      <c r="A63" s="319"/>
      <c r="B63" s="320" t="s">
        <v>399</v>
      </c>
      <c r="C63" s="321">
        <f>[4]GSS!CW68</f>
        <v>10040</v>
      </c>
      <c r="D63" s="321">
        <f>[4]GSS!CX68</f>
        <v>31575.55</v>
      </c>
      <c r="E63" s="321">
        <f>[4]GSS!CY68</f>
        <v>2285</v>
      </c>
      <c r="F63" s="321">
        <f>[4]GSS!CZ68</f>
        <v>5117</v>
      </c>
      <c r="G63" s="321">
        <f>[4]GSS!DA68</f>
        <v>4431</v>
      </c>
      <c r="H63" s="321">
        <f>[4]GSS!DB68</f>
        <v>17015.150000000001</v>
      </c>
      <c r="I63" s="321">
        <f>[4]GSS!DC68</f>
        <v>5620.82</v>
      </c>
      <c r="J63" s="321">
        <f>[4]GSS!DD68</f>
        <v>1568</v>
      </c>
      <c r="K63" s="321">
        <f>[4]GSS!DE68</f>
        <v>2273.31</v>
      </c>
      <c r="L63" s="322">
        <f>[4]GSS!DF68</f>
        <v>17.80117844344754</v>
      </c>
      <c r="M63" s="322">
        <f>[4]GSS!DG68</f>
        <v>30.64295485636115</v>
      </c>
      <c r="N63" s="322">
        <f>[4]GSS!DH68</f>
        <v>13.360505196839286</v>
      </c>
    </row>
  </sheetData>
  <mergeCells count="7">
    <mergeCell ref="A1:N1"/>
    <mergeCell ref="C2:H2"/>
    <mergeCell ref="I2:K2"/>
    <mergeCell ref="L2:N2"/>
    <mergeCell ref="C4:D4"/>
    <mergeCell ref="E4:F4"/>
    <mergeCell ref="G4:H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66"/>
  <sheetViews>
    <sheetView workbookViewId="0">
      <pane ySplit="6" topLeftCell="A7" activePane="bottomLeft" state="frozen"/>
      <selection pane="bottomLeft" activeCell="F73" sqref="F73"/>
    </sheetView>
  </sheetViews>
  <sheetFormatPr defaultRowHeight="12.75"/>
  <cols>
    <col min="1" max="1" width="4.85546875" style="327" customWidth="1"/>
    <col min="2" max="2" width="28.5703125" style="327" customWidth="1"/>
    <col min="3" max="3" width="18.5703125" style="327" customWidth="1"/>
    <col min="4" max="4" width="18.5703125" style="352" customWidth="1"/>
    <col min="5" max="5" width="18.5703125" style="327" customWidth="1"/>
    <col min="6" max="6" width="18.5703125" style="352" customWidth="1"/>
    <col min="7" max="7" width="18.5703125" style="327" customWidth="1"/>
    <col min="8" max="8" width="18.5703125" style="352" customWidth="1"/>
    <col min="9" max="9" width="18.5703125" style="327" customWidth="1"/>
    <col min="10" max="10" width="18.5703125" style="352" customWidth="1"/>
    <col min="11" max="11" width="18.5703125" style="327" customWidth="1"/>
    <col min="12" max="12" width="18.5703125" style="352" customWidth="1"/>
    <col min="13" max="13" width="18.5703125" style="327" customWidth="1"/>
    <col min="14" max="14" width="18.5703125" style="352" customWidth="1"/>
    <col min="15" max="17" width="9.140625" style="327" customWidth="1"/>
    <col min="18" max="18" width="22.7109375" style="327" customWidth="1"/>
    <col min="19" max="19" width="9.140625" style="327" customWidth="1"/>
    <col min="20" max="16384" width="9.140625" style="327"/>
  </cols>
  <sheetData>
    <row r="1" spans="1:14" ht="14.25">
      <c r="A1" s="661"/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</row>
    <row r="2" spans="1:14" ht="18.75">
      <c r="A2" s="662" t="s">
        <v>459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</row>
    <row r="3" spans="1:14" s="328" customFormat="1" ht="22.5">
      <c r="A3" s="663" t="s">
        <v>460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</row>
    <row r="4" spans="1:14" s="329" customFormat="1" ht="18.75">
      <c r="A4" s="664" t="s">
        <v>461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</row>
    <row r="5" spans="1:14" s="330" customFormat="1" ht="18">
      <c r="A5" s="665" t="s">
        <v>462</v>
      </c>
      <c r="B5" s="667" t="s">
        <v>336</v>
      </c>
      <c r="C5" s="657" t="s">
        <v>463</v>
      </c>
      <c r="D5" s="658"/>
      <c r="E5" s="657" t="s">
        <v>374</v>
      </c>
      <c r="F5" s="658"/>
      <c r="G5" s="657" t="s">
        <v>464</v>
      </c>
      <c r="H5" s="658"/>
      <c r="I5" s="657" t="s">
        <v>465</v>
      </c>
      <c r="J5" s="658"/>
      <c r="K5" s="657" t="s">
        <v>466</v>
      </c>
      <c r="L5" s="658"/>
      <c r="M5" s="657" t="s">
        <v>467</v>
      </c>
      <c r="N5" s="658"/>
    </row>
    <row r="6" spans="1:14" s="329" customFormat="1" ht="15.75">
      <c r="A6" s="666"/>
      <c r="B6" s="668"/>
      <c r="C6" s="331" t="s">
        <v>468</v>
      </c>
      <c r="D6" s="332" t="s">
        <v>469</v>
      </c>
      <c r="E6" s="331" t="s">
        <v>468</v>
      </c>
      <c r="F6" s="332" t="s">
        <v>469</v>
      </c>
      <c r="G6" s="331" t="s">
        <v>468</v>
      </c>
      <c r="H6" s="332" t="s">
        <v>469</v>
      </c>
      <c r="I6" s="331" t="s">
        <v>468</v>
      </c>
      <c r="J6" s="332" t="s">
        <v>469</v>
      </c>
      <c r="K6" s="331" t="s">
        <v>468</v>
      </c>
      <c r="L6" s="332" t="s">
        <v>469</v>
      </c>
      <c r="M6" s="331" t="s">
        <v>468</v>
      </c>
      <c r="N6" s="332" t="s">
        <v>469</v>
      </c>
    </row>
    <row r="7" spans="1:14" ht="18">
      <c r="A7" s="333" t="s">
        <v>349</v>
      </c>
      <c r="B7" s="334" t="s">
        <v>470</v>
      </c>
      <c r="C7" s="335"/>
      <c r="D7" s="336"/>
      <c r="E7" s="335"/>
      <c r="F7" s="336"/>
      <c r="G7" s="335"/>
      <c r="H7" s="336"/>
      <c r="I7" s="335"/>
      <c r="J7" s="336"/>
      <c r="K7" s="335"/>
      <c r="L7" s="336"/>
      <c r="M7" s="335"/>
      <c r="N7" s="336"/>
    </row>
    <row r="8" spans="1:14" ht="18.75">
      <c r="A8" s="337">
        <v>1</v>
      </c>
      <c r="B8" s="338" t="s">
        <v>20</v>
      </c>
      <c r="C8" s="339">
        <v>126090</v>
      </c>
      <c r="D8" s="339">
        <v>540007</v>
      </c>
      <c r="E8" s="339">
        <v>59270</v>
      </c>
      <c r="F8" s="339">
        <v>128566</v>
      </c>
      <c r="G8" s="339">
        <v>38270</v>
      </c>
      <c r="H8" s="339">
        <v>172750</v>
      </c>
      <c r="I8" s="339">
        <v>3818</v>
      </c>
      <c r="J8" s="339">
        <v>2139</v>
      </c>
      <c r="K8" s="339">
        <v>7849</v>
      </c>
      <c r="L8" s="339">
        <v>196413</v>
      </c>
      <c r="M8" s="339">
        <v>1472123</v>
      </c>
      <c r="N8" s="339">
        <v>6293994</v>
      </c>
    </row>
    <row r="9" spans="1:14" ht="18.75">
      <c r="A9" s="337">
        <v>2</v>
      </c>
      <c r="B9" s="338" t="s">
        <v>25</v>
      </c>
      <c r="C9" s="339">
        <v>46148</v>
      </c>
      <c r="D9" s="339">
        <v>240600</v>
      </c>
      <c r="E9" s="339">
        <v>18565</v>
      </c>
      <c r="F9" s="339">
        <v>26182</v>
      </c>
      <c r="G9" s="339">
        <v>13690</v>
      </c>
      <c r="H9" s="339">
        <v>61814</v>
      </c>
      <c r="I9" s="339">
        <v>5916</v>
      </c>
      <c r="J9" s="339">
        <v>9312</v>
      </c>
      <c r="K9" s="339">
        <v>6167</v>
      </c>
      <c r="L9" s="339">
        <v>126614</v>
      </c>
      <c r="M9" s="339">
        <v>504539</v>
      </c>
      <c r="N9" s="339">
        <v>2686279</v>
      </c>
    </row>
    <row r="10" spans="1:14" ht="18.75">
      <c r="A10" s="337">
        <v>3</v>
      </c>
      <c r="B10" s="338" t="s">
        <v>48</v>
      </c>
      <c r="C10" s="339">
        <v>203961</v>
      </c>
      <c r="D10" s="339">
        <v>205440</v>
      </c>
      <c r="E10" s="339">
        <v>38632</v>
      </c>
      <c r="F10" s="339">
        <v>56810</v>
      </c>
      <c r="G10" s="339">
        <v>46809</v>
      </c>
      <c r="H10" s="339">
        <v>75292</v>
      </c>
      <c r="I10" s="339">
        <v>10256</v>
      </c>
      <c r="J10" s="339">
        <v>1017</v>
      </c>
      <c r="K10" s="339">
        <v>99004</v>
      </c>
      <c r="L10" s="339">
        <v>47010</v>
      </c>
      <c r="M10" s="339">
        <v>950863</v>
      </c>
      <c r="N10" s="339">
        <v>3657041</v>
      </c>
    </row>
    <row r="11" spans="1:14" s="342" customFormat="1" ht="18.75">
      <c r="A11" s="340">
        <v>4</v>
      </c>
      <c r="B11" s="341" t="s">
        <v>47</v>
      </c>
      <c r="C11" s="339">
        <v>427298</v>
      </c>
      <c r="D11" s="339">
        <v>595217</v>
      </c>
      <c r="E11" s="339">
        <v>334384</v>
      </c>
      <c r="F11" s="339">
        <v>413996</v>
      </c>
      <c r="G11" s="339">
        <v>49274</v>
      </c>
      <c r="H11" s="339">
        <v>81065</v>
      </c>
      <c r="I11" s="339">
        <v>25120</v>
      </c>
      <c r="J11" s="339">
        <v>12560</v>
      </c>
      <c r="K11" s="339">
        <v>14520</v>
      </c>
      <c r="L11" s="339">
        <v>25900</v>
      </c>
      <c r="M11" s="339">
        <v>2153218</v>
      </c>
      <c r="N11" s="339">
        <v>10016433.470000001</v>
      </c>
    </row>
    <row r="12" spans="1:14" ht="18.75">
      <c r="A12" s="337">
        <v>5</v>
      </c>
      <c r="B12" s="338" t="s">
        <v>53</v>
      </c>
      <c r="C12" s="339">
        <v>39205</v>
      </c>
      <c r="D12" s="339">
        <v>89940</v>
      </c>
      <c r="E12" s="339">
        <v>25527</v>
      </c>
      <c r="F12" s="339">
        <v>30656</v>
      </c>
      <c r="G12" s="339">
        <v>6618</v>
      </c>
      <c r="H12" s="339">
        <v>16264</v>
      </c>
      <c r="I12" s="339">
        <v>651</v>
      </c>
      <c r="J12" s="339">
        <v>1493</v>
      </c>
      <c r="K12" s="339">
        <v>4983</v>
      </c>
      <c r="L12" s="339">
        <v>38832</v>
      </c>
      <c r="M12" s="339">
        <v>639828</v>
      </c>
      <c r="N12" s="339">
        <v>2569299.8034668001</v>
      </c>
    </row>
    <row r="13" spans="1:14" ht="18.75">
      <c r="A13" s="333"/>
      <c r="B13" s="334" t="s">
        <v>471</v>
      </c>
      <c r="C13" s="343">
        <f t="shared" ref="C13:N13" si="0">SUM(C8:C12)</f>
        <v>842702</v>
      </c>
      <c r="D13" s="343">
        <f t="shared" si="0"/>
        <v>1671204</v>
      </c>
      <c r="E13" s="343">
        <f t="shared" si="0"/>
        <v>476378</v>
      </c>
      <c r="F13" s="343">
        <f t="shared" si="0"/>
        <v>656210</v>
      </c>
      <c r="G13" s="343">
        <f t="shared" si="0"/>
        <v>154661</v>
      </c>
      <c r="H13" s="343">
        <f t="shared" si="0"/>
        <v>407185</v>
      </c>
      <c r="I13" s="343">
        <f t="shared" si="0"/>
        <v>45761</v>
      </c>
      <c r="J13" s="343">
        <f t="shared" si="0"/>
        <v>26521</v>
      </c>
      <c r="K13" s="343">
        <f t="shared" si="0"/>
        <v>132523</v>
      </c>
      <c r="L13" s="343">
        <f t="shared" si="0"/>
        <v>434769</v>
      </c>
      <c r="M13" s="343">
        <f t="shared" si="0"/>
        <v>5720571</v>
      </c>
      <c r="N13" s="343">
        <f t="shared" si="0"/>
        <v>25223047.273466799</v>
      </c>
    </row>
    <row r="14" spans="1:14" ht="18.75">
      <c r="A14" s="333" t="s">
        <v>472</v>
      </c>
      <c r="B14" s="334" t="s">
        <v>473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</row>
    <row r="15" spans="1:14" ht="18.75">
      <c r="A15" s="337">
        <v>1</v>
      </c>
      <c r="B15" s="338" t="s">
        <v>12</v>
      </c>
      <c r="C15" s="339">
        <v>1353</v>
      </c>
      <c r="D15" s="339">
        <v>19421.23</v>
      </c>
      <c r="E15" s="339">
        <v>315</v>
      </c>
      <c r="F15" s="339">
        <v>986.42</v>
      </c>
      <c r="G15" s="339">
        <v>257</v>
      </c>
      <c r="H15" s="339">
        <v>1955.62</v>
      </c>
      <c r="I15" s="339">
        <v>257</v>
      </c>
      <c r="J15" s="339">
        <v>5786.07</v>
      </c>
      <c r="K15" s="339">
        <v>384</v>
      </c>
      <c r="L15" s="339">
        <v>8676.73</v>
      </c>
      <c r="M15" s="339">
        <v>28397</v>
      </c>
      <c r="N15" s="339">
        <v>264332</v>
      </c>
    </row>
    <row r="16" spans="1:14" ht="18.75">
      <c r="A16" s="337">
        <v>2</v>
      </c>
      <c r="B16" s="338" t="s">
        <v>166</v>
      </c>
      <c r="C16" s="339">
        <v>6804</v>
      </c>
      <c r="D16" s="339">
        <v>32608</v>
      </c>
      <c r="E16" s="339">
        <v>777</v>
      </c>
      <c r="F16" s="339">
        <v>1750</v>
      </c>
      <c r="G16" s="339">
        <v>930</v>
      </c>
      <c r="H16" s="339">
        <v>8038</v>
      </c>
      <c r="I16" s="339">
        <v>1</v>
      </c>
      <c r="J16" s="339">
        <v>1</v>
      </c>
      <c r="K16" s="339">
        <v>520</v>
      </c>
      <c r="L16" s="339">
        <v>16137</v>
      </c>
      <c r="M16" s="339">
        <v>75855</v>
      </c>
      <c r="N16" s="339">
        <v>634115</v>
      </c>
    </row>
    <row r="17" spans="1:14" ht="18.75">
      <c r="A17" s="337">
        <v>3</v>
      </c>
      <c r="B17" s="338" t="s">
        <v>17</v>
      </c>
      <c r="C17" s="339">
        <v>8269</v>
      </c>
      <c r="D17" s="339">
        <v>28848</v>
      </c>
      <c r="E17" s="339">
        <v>4769</v>
      </c>
      <c r="F17" s="339">
        <v>7276</v>
      </c>
      <c r="G17" s="339">
        <v>1005</v>
      </c>
      <c r="H17" s="339">
        <v>7165</v>
      </c>
      <c r="I17" s="339">
        <v>646</v>
      </c>
      <c r="J17" s="339">
        <v>1427</v>
      </c>
      <c r="K17" s="339">
        <v>1055</v>
      </c>
      <c r="L17" s="339">
        <v>11094</v>
      </c>
      <c r="M17" s="339">
        <v>68319</v>
      </c>
      <c r="N17" s="339">
        <v>948780</v>
      </c>
    </row>
    <row r="18" spans="1:14" ht="18.75">
      <c r="A18" s="337">
        <v>4</v>
      </c>
      <c r="B18" s="344" t="s">
        <v>18</v>
      </c>
      <c r="C18" s="339">
        <v>10196</v>
      </c>
      <c r="D18" s="339">
        <v>130833</v>
      </c>
      <c r="E18" s="339">
        <v>4591</v>
      </c>
      <c r="F18" s="339">
        <v>16532</v>
      </c>
      <c r="G18" s="339">
        <v>1514</v>
      </c>
      <c r="H18" s="339">
        <v>9799</v>
      </c>
      <c r="I18" s="339">
        <v>1208</v>
      </c>
      <c r="J18" s="339">
        <v>90014</v>
      </c>
      <c r="K18" s="339">
        <v>2415</v>
      </c>
      <c r="L18" s="339">
        <v>12602</v>
      </c>
      <c r="M18" s="339">
        <v>125094</v>
      </c>
      <c r="N18" s="339">
        <v>1284922</v>
      </c>
    </row>
    <row r="19" spans="1:14" ht="18.75">
      <c r="A19" s="337">
        <v>5</v>
      </c>
      <c r="B19" s="344" t="s">
        <v>78</v>
      </c>
      <c r="C19" s="339">
        <v>5094</v>
      </c>
      <c r="D19" s="339">
        <v>30381</v>
      </c>
      <c r="E19" s="339">
        <v>1030</v>
      </c>
      <c r="F19" s="339">
        <v>4245</v>
      </c>
      <c r="G19" s="339">
        <v>2293</v>
      </c>
      <c r="H19" s="339">
        <v>13942</v>
      </c>
      <c r="I19" s="339">
        <v>49</v>
      </c>
      <c r="J19" s="339">
        <v>151</v>
      </c>
      <c r="K19" s="339">
        <v>586</v>
      </c>
      <c r="L19" s="339">
        <v>9627</v>
      </c>
      <c r="M19" s="339">
        <v>27898</v>
      </c>
      <c r="N19" s="339">
        <v>469868</v>
      </c>
    </row>
    <row r="20" spans="1:14" ht="18.75">
      <c r="A20" s="337">
        <v>6</v>
      </c>
      <c r="B20" s="338" t="s">
        <v>23</v>
      </c>
      <c r="C20" s="339">
        <v>10617</v>
      </c>
      <c r="D20" s="339">
        <v>26464</v>
      </c>
      <c r="E20" s="339">
        <v>2793</v>
      </c>
      <c r="F20" s="339">
        <v>4542</v>
      </c>
      <c r="G20" s="339">
        <v>2552</v>
      </c>
      <c r="H20" s="339">
        <v>4682</v>
      </c>
      <c r="I20" s="339">
        <v>584</v>
      </c>
      <c r="J20" s="339">
        <v>2936</v>
      </c>
      <c r="K20" s="339">
        <v>3250</v>
      </c>
      <c r="L20" s="339">
        <v>11225</v>
      </c>
      <c r="M20" s="339">
        <v>59981</v>
      </c>
      <c r="N20" s="339">
        <v>468935</v>
      </c>
    </row>
    <row r="21" spans="1:14" ht="18.75">
      <c r="A21" s="337">
        <v>7</v>
      </c>
      <c r="B21" s="344" t="s">
        <v>27</v>
      </c>
      <c r="C21" s="339">
        <v>2843</v>
      </c>
      <c r="D21" s="339">
        <v>19684</v>
      </c>
      <c r="E21" s="339">
        <v>586</v>
      </c>
      <c r="F21" s="339">
        <v>1790</v>
      </c>
      <c r="G21" s="339">
        <v>1573</v>
      </c>
      <c r="H21" s="339">
        <v>3501</v>
      </c>
      <c r="I21" s="339">
        <v>223</v>
      </c>
      <c r="J21" s="339">
        <v>377</v>
      </c>
      <c r="K21" s="339">
        <v>461</v>
      </c>
      <c r="L21" s="339">
        <v>14016</v>
      </c>
      <c r="M21" s="339">
        <v>14580</v>
      </c>
      <c r="N21" s="339">
        <v>130864.2</v>
      </c>
    </row>
    <row r="22" spans="1:14" ht="18.75">
      <c r="A22" s="337">
        <v>8</v>
      </c>
      <c r="B22" s="344" t="s">
        <v>167</v>
      </c>
      <c r="C22" s="339">
        <v>3375</v>
      </c>
      <c r="D22" s="339">
        <v>11751</v>
      </c>
      <c r="E22" s="339">
        <v>851</v>
      </c>
      <c r="F22" s="339">
        <v>3374</v>
      </c>
      <c r="G22" s="339">
        <v>856</v>
      </c>
      <c r="H22" s="339">
        <v>2872</v>
      </c>
      <c r="I22" s="339">
        <v>361</v>
      </c>
      <c r="J22" s="339">
        <v>1174</v>
      </c>
      <c r="K22" s="339">
        <v>372</v>
      </c>
      <c r="L22" s="339">
        <v>814</v>
      </c>
      <c r="M22" s="339">
        <v>72258</v>
      </c>
      <c r="N22" s="339">
        <v>689518</v>
      </c>
    </row>
    <row r="23" spans="1:14" ht="18.75">
      <c r="A23" s="337">
        <v>9</v>
      </c>
      <c r="B23" s="344" t="s">
        <v>35</v>
      </c>
      <c r="C23" s="339">
        <v>15316</v>
      </c>
      <c r="D23" s="339">
        <v>43010</v>
      </c>
      <c r="E23" s="339">
        <v>5910</v>
      </c>
      <c r="F23" s="339">
        <v>6642</v>
      </c>
      <c r="G23" s="339">
        <v>4617</v>
      </c>
      <c r="H23" s="339">
        <v>10501</v>
      </c>
      <c r="I23" s="339">
        <v>2098</v>
      </c>
      <c r="J23" s="339">
        <v>2181</v>
      </c>
      <c r="K23" s="339">
        <v>1214</v>
      </c>
      <c r="L23" s="339">
        <v>20231</v>
      </c>
      <c r="M23" s="339">
        <v>135824</v>
      </c>
      <c r="N23" s="339">
        <v>543315</v>
      </c>
    </row>
    <row r="24" spans="1:14" ht="18.75">
      <c r="A24" s="337">
        <v>10</v>
      </c>
      <c r="B24" s="344" t="s">
        <v>42</v>
      </c>
      <c r="C24" s="339">
        <v>2213</v>
      </c>
      <c r="D24" s="339">
        <v>42990</v>
      </c>
      <c r="E24" s="339">
        <v>689</v>
      </c>
      <c r="F24" s="339">
        <v>2950</v>
      </c>
      <c r="G24" s="339">
        <v>1006</v>
      </c>
      <c r="H24" s="339">
        <v>2154</v>
      </c>
      <c r="I24" s="339">
        <v>31</v>
      </c>
      <c r="J24" s="339">
        <v>16.149999999999999</v>
      </c>
      <c r="K24" s="339">
        <v>159</v>
      </c>
      <c r="L24" s="339">
        <v>36808</v>
      </c>
      <c r="M24" s="339">
        <v>16735</v>
      </c>
      <c r="N24" s="339">
        <v>293005</v>
      </c>
    </row>
    <row r="25" spans="1:14" ht="18.75">
      <c r="A25" s="337">
        <v>11</v>
      </c>
      <c r="B25" s="344" t="s">
        <v>44</v>
      </c>
      <c r="C25" s="339">
        <v>6776</v>
      </c>
      <c r="D25" s="339">
        <v>313124</v>
      </c>
      <c r="E25" s="339">
        <v>2919</v>
      </c>
      <c r="F25" s="339">
        <v>4438</v>
      </c>
      <c r="G25" s="339">
        <v>2441</v>
      </c>
      <c r="H25" s="339">
        <v>11895</v>
      </c>
      <c r="I25" s="339">
        <v>558</v>
      </c>
      <c r="J25" s="339">
        <v>1705</v>
      </c>
      <c r="K25" s="339">
        <v>265</v>
      </c>
      <c r="L25" s="339">
        <v>289819</v>
      </c>
      <c r="M25" s="339">
        <v>56343</v>
      </c>
      <c r="N25" s="339">
        <v>1051585</v>
      </c>
    </row>
    <row r="26" spans="1:14" ht="18.75">
      <c r="A26" s="337">
        <v>12</v>
      </c>
      <c r="B26" s="344" t="s">
        <v>168</v>
      </c>
      <c r="C26" s="339">
        <v>349</v>
      </c>
      <c r="D26" s="339">
        <v>13828</v>
      </c>
      <c r="E26" s="339">
        <v>23</v>
      </c>
      <c r="F26" s="339">
        <v>7</v>
      </c>
      <c r="G26" s="339">
        <v>168</v>
      </c>
      <c r="H26" s="339">
        <v>873</v>
      </c>
      <c r="I26" s="339">
        <v>5</v>
      </c>
      <c r="J26" s="339">
        <v>161</v>
      </c>
      <c r="K26" s="339">
        <v>16</v>
      </c>
      <c r="L26" s="339">
        <v>12297</v>
      </c>
      <c r="M26" s="339">
        <v>2607</v>
      </c>
      <c r="N26" s="339">
        <v>213047</v>
      </c>
    </row>
    <row r="27" spans="1:14" ht="18.75">
      <c r="A27" s="337">
        <v>13</v>
      </c>
      <c r="B27" s="344" t="s">
        <v>50</v>
      </c>
      <c r="C27" s="339">
        <v>4954</v>
      </c>
      <c r="D27" s="339">
        <v>63244</v>
      </c>
      <c r="E27" s="339">
        <v>1405</v>
      </c>
      <c r="F27" s="339">
        <v>1775</v>
      </c>
      <c r="G27" s="339">
        <v>674</v>
      </c>
      <c r="H27" s="339">
        <v>36449</v>
      </c>
      <c r="I27" s="339">
        <v>27</v>
      </c>
      <c r="J27" s="339">
        <v>29</v>
      </c>
      <c r="K27" s="339">
        <v>677</v>
      </c>
      <c r="L27" s="339">
        <v>42166</v>
      </c>
      <c r="M27" s="339">
        <v>18391</v>
      </c>
      <c r="N27" s="339">
        <v>299259</v>
      </c>
    </row>
    <row r="28" spans="1:14" ht="18.75">
      <c r="A28" s="337">
        <v>14</v>
      </c>
      <c r="B28" s="344" t="s">
        <v>169</v>
      </c>
      <c r="C28" s="339">
        <v>22630</v>
      </c>
      <c r="D28" s="339">
        <v>64481.82</v>
      </c>
      <c r="E28" s="339">
        <v>134863</v>
      </c>
      <c r="F28" s="339">
        <v>299407.37</v>
      </c>
      <c r="G28" s="339">
        <v>26546</v>
      </c>
      <c r="H28" s="339">
        <v>165806.53</v>
      </c>
      <c r="I28" s="339">
        <v>115</v>
      </c>
      <c r="J28" s="339">
        <v>2.44</v>
      </c>
      <c r="K28" s="339">
        <v>0</v>
      </c>
      <c r="L28" s="339">
        <v>0</v>
      </c>
      <c r="M28" s="339">
        <v>302025</v>
      </c>
      <c r="N28" s="339">
        <v>1260099.22</v>
      </c>
    </row>
    <row r="29" spans="1:14" ht="18.75">
      <c r="A29" s="337">
        <v>15</v>
      </c>
      <c r="B29" s="344" t="s">
        <v>52</v>
      </c>
      <c r="C29" s="339">
        <v>257</v>
      </c>
      <c r="D29" s="339">
        <v>32158</v>
      </c>
      <c r="E29" s="339">
        <v>4</v>
      </c>
      <c r="F29" s="339">
        <v>15</v>
      </c>
      <c r="G29" s="339">
        <v>155</v>
      </c>
      <c r="H29" s="339">
        <v>208</v>
      </c>
      <c r="I29" s="339">
        <v>0</v>
      </c>
      <c r="J29" s="339">
        <v>0</v>
      </c>
      <c r="K29" s="339">
        <v>46</v>
      </c>
      <c r="L29" s="339">
        <v>30737</v>
      </c>
      <c r="M29" s="339">
        <v>6279</v>
      </c>
      <c r="N29" s="339">
        <v>214766</v>
      </c>
    </row>
    <row r="30" spans="1:14" ht="18.75">
      <c r="A30" s="337">
        <v>16</v>
      </c>
      <c r="B30" s="344" t="s">
        <v>170</v>
      </c>
      <c r="C30" s="339">
        <v>1867</v>
      </c>
      <c r="D30" s="339">
        <v>110206.35</v>
      </c>
      <c r="E30" s="339">
        <v>984</v>
      </c>
      <c r="F30" s="339">
        <v>18759.37</v>
      </c>
      <c r="G30" s="339">
        <v>566</v>
      </c>
      <c r="H30" s="339">
        <v>14151.41</v>
      </c>
      <c r="I30" s="339">
        <v>7</v>
      </c>
      <c r="J30" s="339">
        <v>0.23</v>
      </c>
      <c r="K30" s="339">
        <v>177</v>
      </c>
      <c r="L30" s="339">
        <v>75837.41</v>
      </c>
      <c r="M30" s="339">
        <v>142564</v>
      </c>
      <c r="N30" s="339">
        <v>1099322.5344783899</v>
      </c>
    </row>
    <row r="31" spans="1:14" ht="18.75">
      <c r="A31" s="337"/>
      <c r="B31" s="334" t="s">
        <v>356</v>
      </c>
      <c r="C31" s="343">
        <f>SUM(C15:C30)</f>
        <v>102913</v>
      </c>
      <c r="D31" s="343">
        <f t="shared" ref="D31:N31" si="1">SUM(D15:D30)</f>
        <v>983032.39999999991</v>
      </c>
      <c r="E31" s="343">
        <f t="shared" si="1"/>
        <v>162509</v>
      </c>
      <c r="F31" s="343">
        <f t="shared" si="1"/>
        <v>374489.16</v>
      </c>
      <c r="G31" s="343">
        <f t="shared" si="1"/>
        <v>47153</v>
      </c>
      <c r="H31" s="343">
        <f t="shared" si="1"/>
        <v>293992.56</v>
      </c>
      <c r="I31" s="343">
        <f t="shared" si="1"/>
        <v>6170</v>
      </c>
      <c r="J31" s="343">
        <f t="shared" si="1"/>
        <v>105960.89</v>
      </c>
      <c r="K31" s="343">
        <f t="shared" si="1"/>
        <v>11597</v>
      </c>
      <c r="L31" s="343">
        <f t="shared" si="1"/>
        <v>592087.14</v>
      </c>
      <c r="M31" s="343">
        <f t="shared" si="1"/>
        <v>1153150</v>
      </c>
      <c r="N31" s="343">
        <f t="shared" si="1"/>
        <v>9865732.9544783905</v>
      </c>
    </row>
    <row r="32" spans="1:14" ht="18.75">
      <c r="A32" s="333" t="s">
        <v>359</v>
      </c>
      <c r="B32" s="334" t="s">
        <v>474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</row>
    <row r="33" spans="1:14" ht="18.75">
      <c r="A33" s="337">
        <v>1</v>
      </c>
      <c r="B33" s="338" t="s">
        <v>38</v>
      </c>
      <c r="C33" s="339">
        <v>15972</v>
      </c>
      <c r="D33" s="339">
        <v>46383</v>
      </c>
      <c r="E33" s="339">
        <v>8615</v>
      </c>
      <c r="F33" s="339">
        <v>13764</v>
      </c>
      <c r="G33" s="339">
        <v>4051</v>
      </c>
      <c r="H33" s="339">
        <v>10780</v>
      </c>
      <c r="I33" s="339">
        <v>160</v>
      </c>
      <c r="J33" s="339">
        <v>1022</v>
      </c>
      <c r="K33" s="339">
        <v>2720</v>
      </c>
      <c r="L33" s="339">
        <v>18952</v>
      </c>
      <c r="M33" s="339">
        <v>343344</v>
      </c>
      <c r="N33" s="339">
        <v>1792951.8006184001</v>
      </c>
    </row>
    <row r="34" spans="1:14" ht="18.75">
      <c r="A34" s="337">
        <v>2</v>
      </c>
      <c r="B34" s="338" t="s">
        <v>101</v>
      </c>
      <c r="C34" s="339">
        <v>3914</v>
      </c>
      <c r="D34" s="339">
        <v>11645.46</v>
      </c>
      <c r="E34" s="339">
        <v>3025</v>
      </c>
      <c r="F34" s="339">
        <v>3062.44</v>
      </c>
      <c r="G34" s="339">
        <v>186</v>
      </c>
      <c r="H34" s="339">
        <v>4341.1400000000003</v>
      </c>
      <c r="I34" s="339">
        <v>14</v>
      </c>
      <c r="J34" s="339">
        <v>124.44</v>
      </c>
      <c r="K34" s="339">
        <v>544</v>
      </c>
      <c r="L34" s="339">
        <v>3819.73</v>
      </c>
      <c r="M34" s="339">
        <v>74930</v>
      </c>
      <c r="N34" s="339">
        <v>1166038.28382116</v>
      </c>
    </row>
    <row r="35" spans="1:14" ht="18.75">
      <c r="A35" s="337">
        <v>3</v>
      </c>
      <c r="B35" s="338" t="s">
        <v>173</v>
      </c>
      <c r="C35" s="339">
        <v>933</v>
      </c>
      <c r="D35" s="339">
        <v>2533</v>
      </c>
      <c r="E35" s="339">
        <v>16</v>
      </c>
      <c r="F35" s="339">
        <v>93</v>
      </c>
      <c r="G35" s="339">
        <v>567</v>
      </c>
      <c r="H35" s="339">
        <v>668</v>
      </c>
      <c r="I35" s="339">
        <v>0</v>
      </c>
      <c r="J35" s="339">
        <v>0</v>
      </c>
      <c r="K35" s="339">
        <v>342</v>
      </c>
      <c r="L35" s="339">
        <v>1756</v>
      </c>
      <c r="M35" s="339">
        <v>26477</v>
      </c>
      <c r="N35" s="339">
        <v>48978</v>
      </c>
    </row>
    <row r="36" spans="1:14" ht="18.75">
      <c r="A36" s="337">
        <v>4</v>
      </c>
      <c r="B36" s="338" t="s">
        <v>24</v>
      </c>
      <c r="C36" s="339">
        <v>190</v>
      </c>
      <c r="D36" s="339">
        <v>2787.86</v>
      </c>
      <c r="E36" s="339">
        <v>71</v>
      </c>
      <c r="F36" s="339">
        <v>399.11</v>
      </c>
      <c r="G36" s="339">
        <v>56</v>
      </c>
      <c r="H36" s="339">
        <v>839.14</v>
      </c>
      <c r="I36" s="339">
        <v>0</v>
      </c>
      <c r="J36" s="339">
        <v>0</v>
      </c>
      <c r="K36" s="339">
        <v>59</v>
      </c>
      <c r="L36" s="339">
        <v>1533.09</v>
      </c>
      <c r="M36" s="339">
        <v>8145</v>
      </c>
      <c r="N36" s="339">
        <v>130655.9610906</v>
      </c>
    </row>
    <row r="37" spans="1:14" ht="18.75">
      <c r="A37" s="337">
        <v>5</v>
      </c>
      <c r="B37" s="338" t="s">
        <v>174</v>
      </c>
      <c r="C37" s="339">
        <v>159</v>
      </c>
      <c r="D37" s="339">
        <v>3458.91</v>
      </c>
      <c r="E37" s="339">
        <v>0</v>
      </c>
      <c r="F37" s="339">
        <v>0</v>
      </c>
      <c r="G37" s="339">
        <v>23</v>
      </c>
      <c r="H37" s="339">
        <v>801.14</v>
      </c>
      <c r="I37" s="339">
        <v>21</v>
      </c>
      <c r="J37" s="339">
        <v>187.77</v>
      </c>
      <c r="K37" s="339">
        <v>108</v>
      </c>
      <c r="L37" s="339">
        <v>2429</v>
      </c>
      <c r="M37" s="339">
        <v>4274</v>
      </c>
      <c r="N37" s="339">
        <v>43328</v>
      </c>
    </row>
    <row r="38" spans="1:14" ht="18.75">
      <c r="A38" s="337">
        <v>6</v>
      </c>
      <c r="B38" s="338" t="s">
        <v>175</v>
      </c>
      <c r="C38" s="339">
        <v>1539</v>
      </c>
      <c r="D38" s="339">
        <v>9446</v>
      </c>
      <c r="E38" s="339">
        <v>610</v>
      </c>
      <c r="F38" s="339">
        <v>2619</v>
      </c>
      <c r="G38" s="339">
        <v>236</v>
      </c>
      <c r="H38" s="339">
        <v>2299</v>
      </c>
      <c r="I38" s="339">
        <v>192</v>
      </c>
      <c r="J38" s="339">
        <v>1084</v>
      </c>
      <c r="K38" s="339">
        <v>486</v>
      </c>
      <c r="L38" s="339">
        <v>2432</v>
      </c>
      <c r="M38" s="339">
        <v>103618</v>
      </c>
      <c r="N38" s="339">
        <v>618750.30000000005</v>
      </c>
    </row>
    <row r="39" spans="1:14" ht="18.75">
      <c r="A39" s="337">
        <v>7</v>
      </c>
      <c r="B39" s="338" t="s">
        <v>386</v>
      </c>
      <c r="C39" s="339">
        <v>854</v>
      </c>
      <c r="D39" s="339">
        <v>43519</v>
      </c>
      <c r="E39" s="339">
        <v>1</v>
      </c>
      <c r="F39" s="339">
        <v>31</v>
      </c>
      <c r="G39" s="339">
        <v>43</v>
      </c>
      <c r="H39" s="339">
        <v>610</v>
      </c>
      <c r="I39" s="339">
        <v>79</v>
      </c>
      <c r="J39" s="339">
        <v>1603</v>
      </c>
      <c r="K39" s="339">
        <v>689</v>
      </c>
      <c r="L39" s="339">
        <v>40972</v>
      </c>
      <c r="M39" s="339">
        <v>3627</v>
      </c>
      <c r="N39" s="339">
        <v>256196</v>
      </c>
    </row>
    <row r="40" spans="1:14" ht="18.75">
      <c r="A40" s="337">
        <v>8</v>
      </c>
      <c r="B40" s="338" t="s">
        <v>177</v>
      </c>
      <c r="C40" s="339">
        <v>1061</v>
      </c>
      <c r="D40" s="339">
        <v>4825</v>
      </c>
      <c r="E40" s="339">
        <v>366</v>
      </c>
      <c r="F40" s="339">
        <v>1229</v>
      </c>
      <c r="G40" s="339">
        <v>295</v>
      </c>
      <c r="H40" s="339">
        <v>1088</v>
      </c>
      <c r="I40" s="339">
        <v>174</v>
      </c>
      <c r="J40" s="339">
        <v>993.82</v>
      </c>
      <c r="K40" s="339">
        <v>205</v>
      </c>
      <c r="L40" s="339">
        <v>1004.63</v>
      </c>
      <c r="M40" s="339">
        <v>33060</v>
      </c>
      <c r="N40" s="339">
        <v>259818</v>
      </c>
    </row>
    <row r="41" spans="1:14" ht="18.75">
      <c r="A41" s="337">
        <v>9</v>
      </c>
      <c r="B41" s="338" t="s">
        <v>41</v>
      </c>
      <c r="C41" s="339">
        <v>384</v>
      </c>
      <c r="D41" s="339">
        <v>3308</v>
      </c>
      <c r="E41" s="339">
        <v>6</v>
      </c>
      <c r="F41" s="339">
        <v>8</v>
      </c>
      <c r="G41" s="339">
        <v>80</v>
      </c>
      <c r="H41" s="339">
        <v>796</v>
      </c>
      <c r="I41" s="339">
        <v>101</v>
      </c>
      <c r="J41" s="339">
        <v>894</v>
      </c>
      <c r="K41" s="339">
        <v>195</v>
      </c>
      <c r="L41" s="339">
        <v>1578</v>
      </c>
      <c r="M41" s="339">
        <v>14424</v>
      </c>
      <c r="N41" s="339">
        <v>350151.84</v>
      </c>
    </row>
    <row r="42" spans="1:14" ht="18.75">
      <c r="A42" s="337">
        <v>10</v>
      </c>
      <c r="B42" s="338" t="s">
        <v>178</v>
      </c>
      <c r="C42" s="339">
        <v>9710</v>
      </c>
      <c r="D42" s="339">
        <v>1790.73</v>
      </c>
      <c r="E42" s="339">
        <v>4683</v>
      </c>
      <c r="F42" s="339">
        <v>670.31</v>
      </c>
      <c r="G42" s="339">
        <v>3599</v>
      </c>
      <c r="H42" s="339">
        <v>609.55999999999995</v>
      </c>
      <c r="I42" s="339">
        <v>830</v>
      </c>
      <c r="J42" s="339">
        <v>51.34</v>
      </c>
      <c r="K42" s="339">
        <v>54</v>
      </c>
      <c r="L42" s="339">
        <v>410.32</v>
      </c>
      <c r="M42" s="339">
        <v>140504</v>
      </c>
      <c r="N42" s="339">
        <v>277195.84999999998</v>
      </c>
    </row>
    <row r="43" spans="1:14" ht="18.75">
      <c r="A43" s="337">
        <v>11</v>
      </c>
      <c r="B43" s="338" t="s">
        <v>46</v>
      </c>
      <c r="C43" s="339">
        <v>343</v>
      </c>
      <c r="D43" s="339">
        <v>1896</v>
      </c>
      <c r="E43" s="339">
        <v>0</v>
      </c>
      <c r="F43" s="339">
        <v>0</v>
      </c>
      <c r="G43" s="339">
        <v>0</v>
      </c>
      <c r="H43" s="339">
        <v>0</v>
      </c>
      <c r="I43" s="339">
        <v>128</v>
      </c>
      <c r="J43" s="339">
        <v>468</v>
      </c>
      <c r="K43" s="339">
        <v>174</v>
      </c>
      <c r="L43" s="339">
        <v>826</v>
      </c>
      <c r="M43" s="339">
        <v>42871</v>
      </c>
      <c r="N43" s="339">
        <v>303729</v>
      </c>
    </row>
    <row r="44" spans="1:14" ht="18.75">
      <c r="A44" s="337">
        <v>12</v>
      </c>
      <c r="B44" s="338" t="s">
        <v>179</v>
      </c>
      <c r="C44" s="339">
        <v>134</v>
      </c>
      <c r="D44" s="339">
        <v>3292.02</v>
      </c>
      <c r="E44" s="339">
        <v>28</v>
      </c>
      <c r="F44" s="339">
        <v>162.12</v>
      </c>
      <c r="G44" s="339">
        <v>66</v>
      </c>
      <c r="H44" s="339">
        <v>2934.77</v>
      </c>
      <c r="I44" s="339">
        <v>1</v>
      </c>
      <c r="J44" s="339">
        <v>7.0000000000000007E-2</v>
      </c>
      <c r="K44" s="339">
        <v>25</v>
      </c>
      <c r="L44" s="339">
        <v>109.38</v>
      </c>
      <c r="M44" s="339">
        <v>5017</v>
      </c>
      <c r="N44" s="339">
        <v>55526.92</v>
      </c>
    </row>
    <row r="45" spans="1:14" ht="18.75">
      <c r="A45" s="337">
        <v>13</v>
      </c>
      <c r="B45" s="338" t="s">
        <v>180</v>
      </c>
      <c r="C45" s="339">
        <v>4008</v>
      </c>
      <c r="D45" s="339">
        <v>4807.76</v>
      </c>
      <c r="E45" s="339">
        <v>1136</v>
      </c>
      <c r="F45" s="339">
        <v>694.26</v>
      </c>
      <c r="G45" s="339">
        <v>1484</v>
      </c>
      <c r="H45" s="339">
        <v>819.67</v>
      </c>
      <c r="I45" s="339">
        <v>0</v>
      </c>
      <c r="J45" s="339">
        <v>0</v>
      </c>
      <c r="K45" s="339">
        <v>1381</v>
      </c>
      <c r="L45" s="339">
        <v>3198.12</v>
      </c>
      <c r="M45" s="339">
        <v>88877</v>
      </c>
      <c r="N45" s="339">
        <v>591087.52623425599</v>
      </c>
    </row>
    <row r="46" spans="1:14" ht="18.75">
      <c r="A46" s="337">
        <v>14</v>
      </c>
      <c r="B46" s="338" t="s">
        <v>30</v>
      </c>
      <c r="C46" s="339">
        <v>24918</v>
      </c>
      <c r="D46" s="339">
        <v>27512.75</v>
      </c>
      <c r="E46" s="339">
        <v>4172</v>
      </c>
      <c r="F46" s="339">
        <v>7121.34</v>
      </c>
      <c r="G46" s="339">
        <v>13828</v>
      </c>
      <c r="H46" s="339">
        <v>7036.67</v>
      </c>
      <c r="I46" s="339">
        <v>24</v>
      </c>
      <c r="J46" s="339">
        <v>108.67</v>
      </c>
      <c r="K46" s="339">
        <v>6856</v>
      </c>
      <c r="L46" s="339">
        <v>13201.33</v>
      </c>
      <c r="M46" s="339">
        <v>1928365</v>
      </c>
      <c r="N46" s="339">
        <v>3784209.7127540801</v>
      </c>
    </row>
    <row r="47" spans="1:14" ht="18.75">
      <c r="A47" s="337">
        <v>15</v>
      </c>
      <c r="B47" s="338" t="s">
        <v>181</v>
      </c>
      <c r="C47" s="339">
        <v>13918</v>
      </c>
      <c r="D47" s="339">
        <v>73831</v>
      </c>
      <c r="E47" s="339">
        <v>5368</v>
      </c>
      <c r="F47" s="339">
        <v>4838</v>
      </c>
      <c r="G47" s="339">
        <v>221</v>
      </c>
      <c r="H47" s="339">
        <v>3595</v>
      </c>
      <c r="I47" s="339">
        <v>266</v>
      </c>
      <c r="J47" s="339">
        <v>114</v>
      </c>
      <c r="K47" s="339">
        <v>4728</v>
      </c>
      <c r="L47" s="339">
        <v>64211</v>
      </c>
      <c r="M47" s="339">
        <v>235513</v>
      </c>
      <c r="N47" s="339">
        <v>2709552.0046843002</v>
      </c>
    </row>
    <row r="48" spans="1:14" ht="18.75">
      <c r="A48" s="337">
        <v>16</v>
      </c>
      <c r="B48" s="338" t="s">
        <v>31</v>
      </c>
      <c r="C48" s="339">
        <v>22258</v>
      </c>
      <c r="D48" s="339">
        <v>56658.669099999999</v>
      </c>
      <c r="E48" s="339">
        <v>4496</v>
      </c>
      <c r="F48" s="339">
        <v>7873.5799800000004</v>
      </c>
      <c r="G48" s="339">
        <v>734</v>
      </c>
      <c r="H48" s="339">
        <v>3000.5</v>
      </c>
      <c r="I48" s="339">
        <v>652</v>
      </c>
      <c r="J48" s="339">
        <v>883</v>
      </c>
      <c r="K48" s="339">
        <v>16219</v>
      </c>
      <c r="L48" s="339">
        <v>44199</v>
      </c>
      <c r="M48" s="339">
        <v>576980</v>
      </c>
      <c r="N48" s="339">
        <v>2647354.7341483999</v>
      </c>
    </row>
    <row r="49" spans="1:14" ht="18.75">
      <c r="A49" s="337">
        <v>17</v>
      </c>
      <c r="B49" s="338" t="s">
        <v>387</v>
      </c>
      <c r="C49" s="339">
        <v>2627</v>
      </c>
      <c r="D49" s="339">
        <v>2495</v>
      </c>
      <c r="E49" s="339">
        <v>2292</v>
      </c>
      <c r="F49" s="339">
        <v>1279</v>
      </c>
      <c r="G49" s="339">
        <v>211</v>
      </c>
      <c r="H49" s="339">
        <v>826</v>
      </c>
      <c r="I49" s="339">
        <v>82</v>
      </c>
      <c r="J49" s="339">
        <v>91</v>
      </c>
      <c r="K49" s="339">
        <v>40</v>
      </c>
      <c r="L49" s="339">
        <v>272</v>
      </c>
      <c r="M49" s="339">
        <v>85831</v>
      </c>
      <c r="N49" s="339">
        <v>1012235.01202721</v>
      </c>
    </row>
    <row r="50" spans="1:14" ht="18.75">
      <c r="A50" s="337"/>
      <c r="B50" s="334" t="s">
        <v>453</v>
      </c>
      <c r="C50" s="343">
        <f t="shared" ref="C50:N50" si="2">SUM(C33:C49)</f>
        <v>102922</v>
      </c>
      <c r="D50" s="343">
        <f t="shared" si="2"/>
        <v>300190.15909999999</v>
      </c>
      <c r="E50" s="343">
        <f t="shared" si="2"/>
        <v>34885</v>
      </c>
      <c r="F50" s="343">
        <f t="shared" si="2"/>
        <v>43844.159980000004</v>
      </c>
      <c r="G50" s="343">
        <f t="shared" si="2"/>
        <v>25680</v>
      </c>
      <c r="H50" s="343">
        <f t="shared" si="2"/>
        <v>41044.589999999997</v>
      </c>
      <c r="I50" s="343">
        <f t="shared" si="2"/>
        <v>2724</v>
      </c>
      <c r="J50" s="343">
        <f t="shared" si="2"/>
        <v>7625.11</v>
      </c>
      <c r="K50" s="343">
        <f t="shared" si="2"/>
        <v>34825</v>
      </c>
      <c r="L50" s="343">
        <f t="shared" si="2"/>
        <v>200903.60000000003</v>
      </c>
      <c r="M50" s="343">
        <f t="shared" si="2"/>
        <v>3715857</v>
      </c>
      <c r="N50" s="343">
        <f t="shared" si="2"/>
        <v>16047758.945378404</v>
      </c>
    </row>
    <row r="51" spans="1:14" ht="18.75">
      <c r="A51" s="333" t="s">
        <v>362</v>
      </c>
      <c r="B51" s="334" t="s">
        <v>363</v>
      </c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</row>
    <row r="52" spans="1:14" ht="18.75">
      <c r="A52" s="337"/>
      <c r="B52" s="338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</row>
    <row r="53" spans="1:14" ht="18.75">
      <c r="A53" s="337">
        <v>1</v>
      </c>
      <c r="B53" s="338" t="s">
        <v>184</v>
      </c>
      <c r="C53" s="339">
        <v>26771</v>
      </c>
      <c r="D53" s="339">
        <v>35201</v>
      </c>
      <c r="E53" s="339">
        <v>9554</v>
      </c>
      <c r="F53" s="339">
        <v>15247</v>
      </c>
      <c r="G53" s="339">
        <v>3190</v>
      </c>
      <c r="H53" s="339">
        <v>3076</v>
      </c>
      <c r="I53" s="339">
        <v>702</v>
      </c>
      <c r="J53" s="339">
        <v>198</v>
      </c>
      <c r="K53" s="339">
        <v>444</v>
      </c>
      <c r="L53" s="339">
        <v>410</v>
      </c>
      <c r="M53" s="339">
        <v>489800</v>
      </c>
      <c r="N53" s="339">
        <v>596692</v>
      </c>
    </row>
    <row r="54" spans="1:14" ht="18.75">
      <c r="A54" s="337">
        <v>2</v>
      </c>
      <c r="B54" s="338" t="s">
        <v>388</v>
      </c>
      <c r="C54" s="339">
        <v>74951</v>
      </c>
      <c r="D54" s="339">
        <v>58495</v>
      </c>
      <c r="E54" s="339">
        <v>21344</v>
      </c>
      <c r="F54" s="339">
        <v>22425</v>
      </c>
      <c r="G54" s="339">
        <v>39003</v>
      </c>
      <c r="H54" s="339">
        <v>20475</v>
      </c>
      <c r="I54" s="339">
        <v>67</v>
      </c>
      <c r="J54" s="339">
        <v>540</v>
      </c>
      <c r="K54" s="339">
        <v>4923</v>
      </c>
      <c r="L54" s="339">
        <v>5835</v>
      </c>
      <c r="M54" s="339">
        <v>1069724</v>
      </c>
      <c r="N54" s="339">
        <v>1319124</v>
      </c>
    </row>
    <row r="55" spans="1:14" ht="18.75">
      <c r="A55" s="337">
        <v>3</v>
      </c>
      <c r="B55" s="338" t="s">
        <v>186</v>
      </c>
      <c r="C55" s="339">
        <v>66025</v>
      </c>
      <c r="D55" s="339">
        <v>68305</v>
      </c>
      <c r="E55" s="339">
        <v>21006</v>
      </c>
      <c r="F55" s="339">
        <v>21395</v>
      </c>
      <c r="G55" s="339">
        <v>18937</v>
      </c>
      <c r="H55" s="339">
        <v>21803</v>
      </c>
      <c r="I55" s="339">
        <v>16835</v>
      </c>
      <c r="J55" s="339">
        <v>9505</v>
      </c>
      <c r="K55" s="339">
        <v>5372</v>
      </c>
      <c r="L55" s="339">
        <v>7105</v>
      </c>
      <c r="M55" s="339">
        <v>718967</v>
      </c>
      <c r="N55" s="339">
        <v>1007907</v>
      </c>
    </row>
    <row r="56" spans="1:14" ht="18.75">
      <c r="A56" s="333"/>
      <c r="B56" s="334" t="s">
        <v>364</v>
      </c>
      <c r="C56" s="343">
        <f>SUM(C53:C55)</f>
        <v>167747</v>
      </c>
      <c r="D56" s="343">
        <f t="shared" ref="D56:N56" si="3">SUM(D53:D55)</f>
        <v>162001</v>
      </c>
      <c r="E56" s="343">
        <f t="shared" si="3"/>
        <v>51904</v>
      </c>
      <c r="F56" s="343">
        <f t="shared" si="3"/>
        <v>59067</v>
      </c>
      <c r="G56" s="343">
        <f t="shared" si="3"/>
        <v>61130</v>
      </c>
      <c r="H56" s="343">
        <f t="shared" si="3"/>
        <v>45354</v>
      </c>
      <c r="I56" s="343">
        <f t="shared" si="3"/>
        <v>17604</v>
      </c>
      <c r="J56" s="343">
        <f t="shared" si="3"/>
        <v>10243</v>
      </c>
      <c r="K56" s="343">
        <f t="shared" si="3"/>
        <v>10739</v>
      </c>
      <c r="L56" s="343">
        <f t="shared" si="3"/>
        <v>13350</v>
      </c>
      <c r="M56" s="343">
        <f t="shared" si="3"/>
        <v>2278491</v>
      </c>
      <c r="N56" s="343">
        <f t="shared" si="3"/>
        <v>2923723</v>
      </c>
    </row>
    <row r="57" spans="1:14" ht="18.75">
      <c r="A57" s="659" t="s">
        <v>455</v>
      </c>
      <c r="B57" s="660"/>
      <c r="C57" s="343">
        <f t="shared" ref="C57:N57" si="4">SUM(C13+C31+C50+C56)</f>
        <v>1216284</v>
      </c>
      <c r="D57" s="343">
        <f t="shared" si="4"/>
        <v>3116427.5590999997</v>
      </c>
      <c r="E57" s="343">
        <f t="shared" si="4"/>
        <v>725676</v>
      </c>
      <c r="F57" s="343">
        <f t="shared" si="4"/>
        <v>1133610.3199799999</v>
      </c>
      <c r="G57" s="343">
        <f t="shared" si="4"/>
        <v>288624</v>
      </c>
      <c r="H57" s="343">
        <f t="shared" si="4"/>
        <v>787576.15</v>
      </c>
      <c r="I57" s="343">
        <f t="shared" si="4"/>
        <v>72259</v>
      </c>
      <c r="J57" s="343">
        <f t="shared" si="4"/>
        <v>150350</v>
      </c>
      <c r="K57" s="343">
        <f t="shared" si="4"/>
        <v>189684</v>
      </c>
      <c r="L57" s="343">
        <f t="shared" si="4"/>
        <v>1241109.74</v>
      </c>
      <c r="M57" s="343">
        <f t="shared" si="4"/>
        <v>12868069</v>
      </c>
      <c r="N57" s="343">
        <f t="shared" si="4"/>
        <v>54060262.173323601</v>
      </c>
    </row>
    <row r="58" spans="1:14" ht="18.75">
      <c r="A58" s="333" t="s">
        <v>367</v>
      </c>
      <c r="B58" s="334" t="s">
        <v>475</v>
      </c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</row>
    <row r="59" spans="1:14" ht="18.75">
      <c r="A59" s="337">
        <v>1</v>
      </c>
      <c r="B59" s="338" t="s">
        <v>390</v>
      </c>
      <c r="C59" s="339">
        <v>0</v>
      </c>
      <c r="D59" s="339">
        <v>0</v>
      </c>
      <c r="E59" s="339">
        <v>0</v>
      </c>
      <c r="F59" s="339">
        <v>0</v>
      </c>
      <c r="G59" s="339">
        <v>0</v>
      </c>
      <c r="H59" s="339">
        <v>0</v>
      </c>
      <c r="I59" s="339">
        <v>0</v>
      </c>
      <c r="J59" s="339">
        <v>0</v>
      </c>
      <c r="K59" s="339">
        <v>0</v>
      </c>
      <c r="L59" s="339">
        <v>0</v>
      </c>
      <c r="M59" s="339">
        <v>378463</v>
      </c>
      <c r="N59" s="339">
        <v>183674</v>
      </c>
    </row>
    <row r="60" spans="1:14" ht="18.75">
      <c r="A60" s="337">
        <v>2</v>
      </c>
      <c r="B60" s="338" t="s">
        <v>391</v>
      </c>
      <c r="C60" s="339">
        <v>37820</v>
      </c>
      <c r="D60" s="339">
        <v>89419</v>
      </c>
      <c r="E60" s="339">
        <v>379</v>
      </c>
      <c r="F60" s="339">
        <v>2118</v>
      </c>
      <c r="G60" s="339">
        <v>0</v>
      </c>
      <c r="H60" s="339">
        <v>0</v>
      </c>
      <c r="I60" s="339">
        <v>5922</v>
      </c>
      <c r="J60" s="339">
        <v>2146</v>
      </c>
      <c r="K60" s="339">
        <v>28251</v>
      </c>
      <c r="L60" s="339">
        <v>77445</v>
      </c>
      <c r="M60" s="339">
        <v>2416329</v>
      </c>
      <c r="N60" s="339">
        <v>3263475</v>
      </c>
    </row>
    <row r="61" spans="1:14" ht="18.75">
      <c r="A61" s="337">
        <v>3</v>
      </c>
      <c r="B61" s="338" t="s">
        <v>392</v>
      </c>
      <c r="C61" s="339">
        <v>0</v>
      </c>
      <c r="D61" s="339">
        <v>0</v>
      </c>
      <c r="E61" s="339">
        <v>0</v>
      </c>
      <c r="F61" s="339">
        <v>0</v>
      </c>
      <c r="G61" s="339">
        <v>0</v>
      </c>
      <c r="H61" s="339">
        <v>0</v>
      </c>
      <c r="I61" s="339">
        <v>0</v>
      </c>
      <c r="J61" s="339">
        <v>0</v>
      </c>
      <c r="K61" s="339">
        <v>0</v>
      </c>
      <c r="L61" s="339">
        <v>0</v>
      </c>
      <c r="M61" s="339">
        <v>0</v>
      </c>
      <c r="N61" s="339">
        <v>17058</v>
      </c>
    </row>
    <row r="62" spans="1:14" ht="18.75">
      <c r="A62" s="333"/>
      <c r="B62" s="334" t="s">
        <v>369</v>
      </c>
      <c r="C62" s="343">
        <f>SUM(C59:C61)</f>
        <v>37820</v>
      </c>
      <c r="D62" s="343">
        <f t="shared" ref="D62:N62" si="5">SUM(D59:D61)</f>
        <v>89419</v>
      </c>
      <c r="E62" s="343">
        <f t="shared" si="5"/>
        <v>379</v>
      </c>
      <c r="F62" s="343">
        <f t="shared" si="5"/>
        <v>2118</v>
      </c>
      <c r="G62" s="343">
        <f t="shared" si="5"/>
        <v>0</v>
      </c>
      <c r="H62" s="343">
        <f t="shared" si="5"/>
        <v>0</v>
      </c>
      <c r="I62" s="343">
        <f t="shared" si="5"/>
        <v>5922</v>
      </c>
      <c r="J62" s="343">
        <f t="shared" si="5"/>
        <v>2146</v>
      </c>
      <c r="K62" s="343">
        <f t="shared" si="5"/>
        <v>28251</v>
      </c>
      <c r="L62" s="343">
        <f t="shared" si="5"/>
        <v>77445</v>
      </c>
      <c r="M62" s="343">
        <f t="shared" si="5"/>
        <v>2794792</v>
      </c>
      <c r="N62" s="343">
        <f t="shared" si="5"/>
        <v>3464207</v>
      </c>
    </row>
    <row r="63" spans="1:14" ht="18.75">
      <c r="A63" s="333"/>
      <c r="B63" s="334" t="s">
        <v>476</v>
      </c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</row>
    <row r="64" spans="1:14" ht="18.75">
      <c r="A64" s="333" t="s">
        <v>370</v>
      </c>
      <c r="B64" s="345" t="s">
        <v>393</v>
      </c>
      <c r="C64" s="343">
        <v>964</v>
      </c>
      <c r="D64" s="343">
        <v>33745.65</v>
      </c>
      <c r="E64" s="343">
        <v>0</v>
      </c>
      <c r="F64" s="343">
        <v>0</v>
      </c>
      <c r="G64" s="343">
        <v>888</v>
      </c>
      <c r="H64" s="343">
        <v>26301.96</v>
      </c>
      <c r="I64" s="343">
        <v>28</v>
      </c>
      <c r="J64" s="343">
        <v>5248</v>
      </c>
      <c r="K64" s="343">
        <v>66</v>
      </c>
      <c r="L64" s="343">
        <v>4208</v>
      </c>
      <c r="M64" s="343">
        <v>5174</v>
      </c>
      <c r="N64" s="343">
        <v>173330.8</v>
      </c>
    </row>
    <row r="65" spans="1:14" s="349" customFormat="1" ht="22.5">
      <c r="A65" s="346"/>
      <c r="B65" s="347" t="s">
        <v>399</v>
      </c>
      <c r="C65" s="348">
        <f>SUM(C57+C62+C64)</f>
        <v>1255068</v>
      </c>
      <c r="D65" s="348">
        <f t="shared" ref="D65:N65" si="6">SUM(D57+D62+D64)</f>
        <v>3239592.2090999996</v>
      </c>
      <c r="E65" s="348">
        <f t="shared" si="6"/>
        <v>726055</v>
      </c>
      <c r="F65" s="348">
        <f t="shared" si="6"/>
        <v>1135728.3199799999</v>
      </c>
      <c r="G65" s="348">
        <f t="shared" si="6"/>
        <v>289512</v>
      </c>
      <c r="H65" s="348">
        <f t="shared" si="6"/>
        <v>813878.11</v>
      </c>
      <c r="I65" s="348">
        <f t="shared" si="6"/>
        <v>78209</v>
      </c>
      <c r="J65" s="348">
        <f t="shared" si="6"/>
        <v>157744</v>
      </c>
      <c r="K65" s="348">
        <f t="shared" si="6"/>
        <v>218001</v>
      </c>
      <c r="L65" s="348">
        <f t="shared" si="6"/>
        <v>1322762.74</v>
      </c>
      <c r="M65" s="348">
        <f t="shared" si="6"/>
        <v>15668035</v>
      </c>
      <c r="N65" s="348">
        <f t="shared" si="6"/>
        <v>57697799.973323599</v>
      </c>
    </row>
    <row r="66" spans="1:14" s="350" customFormat="1" ht="20.25">
      <c r="B66" s="350" t="s">
        <v>477</v>
      </c>
      <c r="D66" s="351">
        <v>5.61</v>
      </c>
      <c r="F66" s="351">
        <v>9.41</v>
      </c>
      <c r="H66" s="351">
        <v>10.09</v>
      </c>
      <c r="J66" s="351">
        <v>2.57</v>
      </c>
      <c r="L66" s="351"/>
      <c r="N66" s="351"/>
    </row>
  </sheetData>
  <mergeCells count="13">
    <mergeCell ref="K5:L5"/>
    <mergeCell ref="M5:N5"/>
    <mergeCell ref="A57:B5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6" topLeftCell="A61" activePane="bottomLeft" state="frozen"/>
      <selection pane="bottomLeft" activeCell="O15" sqref="O15"/>
    </sheetView>
  </sheetViews>
  <sheetFormatPr defaultRowHeight="12.75"/>
  <cols>
    <col min="1" max="1" width="8.28515625" style="327" customWidth="1"/>
    <col min="2" max="2" width="30.28515625" style="296" customWidth="1"/>
    <col min="3" max="3" width="11.140625" style="327" customWidth="1"/>
    <col min="4" max="4" width="13.7109375" style="352" customWidth="1"/>
    <col min="5" max="5" width="9" style="327" customWidth="1"/>
    <col min="6" max="6" width="12.28515625" style="352" customWidth="1"/>
    <col min="7" max="7" width="8.28515625" style="327" customWidth="1"/>
    <col min="8" max="8" width="14.5703125" style="352" customWidth="1"/>
    <col min="9" max="9" width="10.140625" style="327" customWidth="1"/>
    <col min="10" max="10" width="17.140625" style="352" customWidth="1"/>
    <col min="11" max="11" width="9.140625" style="327" customWidth="1"/>
    <col min="12" max="16384" width="9.140625" style="327"/>
  </cols>
  <sheetData>
    <row r="1" spans="1:10" ht="14.25">
      <c r="A1" s="661"/>
      <c r="B1" s="661"/>
      <c r="C1" s="661"/>
      <c r="D1" s="661"/>
      <c r="E1" s="661"/>
      <c r="F1" s="661"/>
      <c r="G1" s="661"/>
      <c r="H1" s="661"/>
      <c r="I1" s="661"/>
      <c r="J1" s="661"/>
    </row>
    <row r="2" spans="1:10" ht="18.75">
      <c r="A2" s="662" t="s">
        <v>478</v>
      </c>
      <c r="B2" s="662"/>
      <c r="C2" s="662"/>
      <c r="D2" s="662"/>
      <c r="E2" s="662"/>
      <c r="F2" s="662"/>
      <c r="G2" s="662"/>
      <c r="H2" s="662"/>
      <c r="I2" s="662"/>
      <c r="J2" s="662"/>
    </row>
    <row r="3" spans="1:10" s="328" customFormat="1" ht="20.25">
      <c r="A3" s="671" t="s">
        <v>479</v>
      </c>
      <c r="B3" s="671"/>
      <c r="C3" s="671"/>
      <c r="D3" s="671"/>
      <c r="E3" s="671"/>
      <c r="F3" s="671"/>
      <c r="G3" s="671"/>
      <c r="H3" s="671"/>
      <c r="I3" s="671"/>
      <c r="J3" s="671"/>
    </row>
    <row r="4" spans="1:10" ht="18.75">
      <c r="A4" s="664" t="s">
        <v>480</v>
      </c>
      <c r="B4" s="664"/>
      <c r="C4" s="664"/>
      <c r="D4" s="664"/>
      <c r="E4" s="664"/>
      <c r="F4" s="664"/>
      <c r="G4" s="664"/>
      <c r="H4" s="664"/>
      <c r="I4" s="664"/>
      <c r="J4" s="664"/>
    </row>
    <row r="5" spans="1:10" s="329" customFormat="1" ht="76.5" customHeight="1">
      <c r="A5" s="672" t="s">
        <v>462</v>
      </c>
      <c r="B5" s="674" t="s">
        <v>336</v>
      </c>
      <c r="C5" s="676" t="s">
        <v>481</v>
      </c>
      <c r="D5" s="677"/>
      <c r="E5" s="676" t="s">
        <v>482</v>
      </c>
      <c r="F5" s="677"/>
      <c r="G5" s="676" t="s">
        <v>483</v>
      </c>
      <c r="H5" s="677"/>
      <c r="I5" s="676" t="s">
        <v>484</v>
      </c>
      <c r="J5" s="677"/>
    </row>
    <row r="6" spans="1:10">
      <c r="A6" s="673"/>
      <c r="B6" s="675"/>
      <c r="C6" s="327" t="s">
        <v>468</v>
      </c>
      <c r="D6" s="353" t="s">
        <v>446</v>
      </c>
      <c r="E6" s="327" t="s">
        <v>468</v>
      </c>
      <c r="F6" s="353" t="s">
        <v>446</v>
      </c>
      <c r="G6" s="327" t="s">
        <v>468</v>
      </c>
      <c r="H6" s="353" t="s">
        <v>446</v>
      </c>
      <c r="I6" s="327" t="s">
        <v>468</v>
      </c>
      <c r="J6" s="353" t="s">
        <v>446</v>
      </c>
    </row>
    <row r="7" spans="1:10">
      <c r="A7" s="354" t="s">
        <v>349</v>
      </c>
      <c r="B7" s="355" t="s">
        <v>470</v>
      </c>
      <c r="C7" s="335"/>
      <c r="D7" s="336"/>
      <c r="E7" s="335"/>
      <c r="F7" s="336"/>
      <c r="G7" s="335"/>
      <c r="H7" s="336"/>
      <c r="I7" s="335"/>
      <c r="J7" s="336"/>
    </row>
    <row r="8" spans="1:10" ht="18.75">
      <c r="A8" s="356">
        <v>1</v>
      </c>
      <c r="B8" s="338" t="s">
        <v>20</v>
      </c>
      <c r="C8" s="180">
        <v>0</v>
      </c>
      <c r="D8" s="180">
        <v>0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0">
        <v>0</v>
      </c>
    </row>
    <row r="9" spans="1:10" ht="18.75">
      <c r="A9" s="356">
        <v>2</v>
      </c>
      <c r="B9" s="338" t="s">
        <v>25</v>
      </c>
      <c r="C9" s="180">
        <v>2011</v>
      </c>
      <c r="D9" s="180">
        <v>1005</v>
      </c>
      <c r="E9" s="180">
        <v>1</v>
      </c>
      <c r="F9" s="180">
        <v>33.58</v>
      </c>
      <c r="G9" s="180">
        <v>0</v>
      </c>
      <c r="H9" s="180">
        <v>0</v>
      </c>
      <c r="I9" s="180">
        <v>2012</v>
      </c>
      <c r="J9" s="180">
        <v>1038.58</v>
      </c>
    </row>
    <row r="10" spans="1:10" ht="18.75">
      <c r="A10" s="356">
        <v>3</v>
      </c>
      <c r="B10" s="338" t="s">
        <v>48</v>
      </c>
      <c r="C10" s="180">
        <v>325</v>
      </c>
      <c r="D10" s="180">
        <v>12877</v>
      </c>
      <c r="E10" s="180">
        <v>128</v>
      </c>
      <c r="F10" s="180">
        <v>764</v>
      </c>
      <c r="G10" s="180">
        <v>145</v>
      </c>
      <c r="H10" s="180">
        <v>121</v>
      </c>
      <c r="I10" s="180">
        <v>308</v>
      </c>
      <c r="J10" s="180">
        <v>13520</v>
      </c>
    </row>
    <row r="11" spans="1:10" ht="18.75">
      <c r="A11" s="356">
        <v>4</v>
      </c>
      <c r="B11" s="338" t="s">
        <v>47</v>
      </c>
      <c r="C11" s="180">
        <v>16523</v>
      </c>
      <c r="D11" s="180">
        <v>16444</v>
      </c>
      <c r="E11" s="180">
        <v>0</v>
      </c>
      <c r="F11" s="180">
        <v>0</v>
      </c>
      <c r="G11" s="180">
        <v>0</v>
      </c>
      <c r="H11" s="180">
        <v>0</v>
      </c>
      <c r="I11" s="180">
        <v>16523</v>
      </c>
      <c r="J11" s="180">
        <v>16444</v>
      </c>
    </row>
    <row r="12" spans="1:10" ht="18.75">
      <c r="A12" s="356">
        <v>5</v>
      </c>
      <c r="B12" s="338" t="s">
        <v>53</v>
      </c>
      <c r="C12" s="180">
        <v>1281</v>
      </c>
      <c r="D12" s="180">
        <v>698.3</v>
      </c>
      <c r="E12" s="180">
        <v>0</v>
      </c>
      <c r="F12" s="180">
        <v>0</v>
      </c>
      <c r="G12" s="180">
        <v>0</v>
      </c>
      <c r="H12" s="180">
        <v>0</v>
      </c>
      <c r="I12" s="180">
        <v>1281</v>
      </c>
      <c r="J12" s="180">
        <v>698.3</v>
      </c>
    </row>
    <row r="13" spans="1:10" ht="18.75">
      <c r="A13" s="357"/>
      <c r="B13" s="334" t="s">
        <v>471</v>
      </c>
      <c r="C13" s="182">
        <f t="shared" ref="C13:J13" si="0">SUM(C8:C12)</f>
        <v>20140</v>
      </c>
      <c r="D13" s="182">
        <f t="shared" si="0"/>
        <v>31024.3</v>
      </c>
      <c r="E13" s="182">
        <f t="shared" si="0"/>
        <v>129</v>
      </c>
      <c r="F13" s="182">
        <f t="shared" si="0"/>
        <v>797.58</v>
      </c>
      <c r="G13" s="182">
        <f t="shared" si="0"/>
        <v>145</v>
      </c>
      <c r="H13" s="182">
        <f t="shared" si="0"/>
        <v>121</v>
      </c>
      <c r="I13" s="182">
        <f t="shared" si="0"/>
        <v>20124</v>
      </c>
      <c r="J13" s="182">
        <f t="shared" si="0"/>
        <v>31700.880000000001</v>
      </c>
    </row>
    <row r="14" spans="1:10" ht="18.75">
      <c r="A14" s="357" t="s">
        <v>472</v>
      </c>
      <c r="B14" s="334" t="s">
        <v>473</v>
      </c>
      <c r="C14" s="180"/>
      <c r="D14" s="180"/>
      <c r="E14" s="180"/>
      <c r="F14" s="180"/>
      <c r="G14" s="180"/>
      <c r="H14" s="180"/>
      <c r="I14" s="180"/>
      <c r="J14" s="180"/>
    </row>
    <row r="15" spans="1:10" ht="18.75">
      <c r="A15" s="356">
        <v>6</v>
      </c>
      <c r="B15" s="338" t="s">
        <v>12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</row>
    <row r="16" spans="1:10" ht="18.75">
      <c r="A16" s="356">
        <v>7</v>
      </c>
      <c r="B16" s="338" t="s">
        <v>166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</row>
    <row r="17" spans="1:10" ht="18.75">
      <c r="A17" s="356">
        <v>8</v>
      </c>
      <c r="B17" s="338" t="s">
        <v>17</v>
      </c>
      <c r="C17" s="180">
        <v>0</v>
      </c>
      <c r="D17" s="180">
        <v>0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</row>
    <row r="18" spans="1:10" ht="18.75">
      <c r="A18" s="356">
        <v>9</v>
      </c>
      <c r="B18" s="344" t="s">
        <v>18</v>
      </c>
      <c r="C18" s="180">
        <v>0</v>
      </c>
      <c r="D18" s="180">
        <v>0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</row>
    <row r="19" spans="1:10" ht="18.75">
      <c r="A19" s="356">
        <v>10</v>
      </c>
      <c r="B19" s="344" t="s">
        <v>78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</row>
    <row r="20" spans="1:10" ht="18.75">
      <c r="A20" s="356">
        <v>11</v>
      </c>
      <c r="B20" s="344" t="s">
        <v>23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</row>
    <row r="21" spans="1:10" ht="18.75">
      <c r="A21" s="356">
        <v>12</v>
      </c>
      <c r="B21" s="344" t="s">
        <v>27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</row>
    <row r="22" spans="1:10" ht="18.75">
      <c r="A22" s="356">
        <v>13</v>
      </c>
      <c r="B22" s="344" t="s">
        <v>167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</row>
    <row r="23" spans="1:10" ht="18.75">
      <c r="A23" s="356">
        <v>14</v>
      </c>
      <c r="B23" s="344" t="s">
        <v>35</v>
      </c>
      <c r="C23" s="180">
        <v>23</v>
      </c>
      <c r="D23" s="180">
        <v>11</v>
      </c>
      <c r="E23" s="180">
        <v>1</v>
      </c>
      <c r="F23" s="180">
        <v>1</v>
      </c>
      <c r="G23" s="180">
        <v>0</v>
      </c>
      <c r="H23" s="180">
        <v>0</v>
      </c>
      <c r="I23" s="180">
        <v>24</v>
      </c>
      <c r="J23" s="180">
        <v>12</v>
      </c>
    </row>
    <row r="24" spans="1:10" ht="18.75">
      <c r="A24" s="356">
        <v>15</v>
      </c>
      <c r="B24" s="344" t="s">
        <v>42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</row>
    <row r="25" spans="1:10" ht="18.75">
      <c r="A25" s="356">
        <v>16</v>
      </c>
      <c r="B25" s="344" t="s">
        <v>44</v>
      </c>
      <c r="C25" s="180">
        <v>70</v>
      </c>
      <c r="D25" s="180">
        <v>9.5</v>
      </c>
      <c r="E25" s="180">
        <v>0</v>
      </c>
      <c r="F25" s="180">
        <v>0</v>
      </c>
      <c r="G25" s="180">
        <v>0</v>
      </c>
      <c r="H25" s="180">
        <v>0</v>
      </c>
      <c r="I25" s="180">
        <v>70</v>
      </c>
      <c r="J25" s="180">
        <v>9.5</v>
      </c>
    </row>
    <row r="26" spans="1:10" ht="18.75">
      <c r="A26" s="356">
        <v>17</v>
      </c>
      <c r="B26" s="344" t="s">
        <v>168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</row>
    <row r="27" spans="1:10" ht="18.75">
      <c r="A27" s="356">
        <v>18</v>
      </c>
      <c r="B27" s="344" t="s">
        <v>50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</row>
    <row r="28" spans="1:10" ht="18.75">
      <c r="A28" s="356">
        <v>19</v>
      </c>
      <c r="B28" s="344" t="s">
        <v>169</v>
      </c>
      <c r="C28" s="180">
        <v>1402</v>
      </c>
      <c r="D28" s="180">
        <v>2731.9999979999998</v>
      </c>
      <c r="E28" s="180">
        <v>0</v>
      </c>
      <c r="F28" s="180">
        <v>0</v>
      </c>
      <c r="G28" s="180">
        <v>0</v>
      </c>
      <c r="H28" s="180">
        <v>0</v>
      </c>
      <c r="I28" s="180">
        <v>1402</v>
      </c>
      <c r="J28" s="180">
        <v>2731.9999979999998</v>
      </c>
    </row>
    <row r="29" spans="1:10" ht="18.75">
      <c r="A29" s="356">
        <v>20</v>
      </c>
      <c r="B29" s="344" t="s">
        <v>52</v>
      </c>
      <c r="C29" s="180">
        <v>0</v>
      </c>
      <c r="D29" s="180">
        <v>0</v>
      </c>
      <c r="E29" s="180">
        <v>0</v>
      </c>
      <c r="F29" s="180">
        <v>0</v>
      </c>
      <c r="G29" s="180">
        <v>0</v>
      </c>
      <c r="H29" s="180">
        <v>0</v>
      </c>
      <c r="I29" s="180">
        <v>0</v>
      </c>
      <c r="J29" s="180">
        <v>0</v>
      </c>
    </row>
    <row r="30" spans="1:10" ht="18.75">
      <c r="A30" s="356">
        <v>21</v>
      </c>
      <c r="B30" s="344" t="s">
        <v>170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</row>
    <row r="31" spans="1:10" ht="18.75">
      <c r="A31" s="357"/>
      <c r="B31" s="334" t="s">
        <v>356</v>
      </c>
      <c r="C31" s="182">
        <f>SUM(C15:C30)</f>
        <v>1495</v>
      </c>
      <c r="D31" s="182">
        <f t="shared" ref="D31:J31" si="1">SUM(D15:D30)</f>
        <v>2752.4999979999998</v>
      </c>
      <c r="E31" s="182">
        <f t="shared" si="1"/>
        <v>1</v>
      </c>
      <c r="F31" s="182">
        <f t="shared" si="1"/>
        <v>1</v>
      </c>
      <c r="G31" s="182">
        <f t="shared" si="1"/>
        <v>0</v>
      </c>
      <c r="H31" s="182">
        <f t="shared" si="1"/>
        <v>0</v>
      </c>
      <c r="I31" s="182">
        <f t="shared" si="1"/>
        <v>1496</v>
      </c>
      <c r="J31" s="182">
        <f t="shared" si="1"/>
        <v>2753.4999979999998</v>
      </c>
    </row>
    <row r="32" spans="1:10" ht="18.75">
      <c r="A32" s="357" t="s">
        <v>359</v>
      </c>
      <c r="B32" s="334" t="s">
        <v>474</v>
      </c>
      <c r="C32" s="180"/>
      <c r="D32" s="180"/>
      <c r="E32" s="180"/>
      <c r="F32" s="180"/>
      <c r="G32" s="180"/>
      <c r="H32" s="180"/>
      <c r="I32" s="180"/>
      <c r="J32" s="180"/>
    </row>
    <row r="33" spans="1:10" ht="18.75">
      <c r="A33" s="356">
        <v>1</v>
      </c>
      <c r="B33" s="338" t="s">
        <v>38</v>
      </c>
      <c r="C33" s="180">
        <v>311</v>
      </c>
      <c r="D33" s="180">
        <v>200.12</v>
      </c>
      <c r="E33" s="180">
        <v>5</v>
      </c>
      <c r="F33" s="180">
        <v>4.4000000000000004</v>
      </c>
      <c r="G33" s="180">
        <v>23</v>
      </c>
      <c r="H33" s="180">
        <v>8.33</v>
      </c>
      <c r="I33" s="180">
        <v>293</v>
      </c>
      <c r="J33" s="180">
        <v>196.19</v>
      </c>
    </row>
    <row r="34" spans="1:10" ht="18.75">
      <c r="A34" s="356">
        <v>2</v>
      </c>
      <c r="B34" s="338" t="s">
        <v>101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</row>
    <row r="35" spans="1:10" ht="18.75">
      <c r="A35" s="356">
        <v>3</v>
      </c>
      <c r="B35" s="338" t="s">
        <v>173</v>
      </c>
      <c r="C35" s="180">
        <v>0</v>
      </c>
      <c r="D35" s="180">
        <v>0</v>
      </c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</row>
    <row r="36" spans="1:10" ht="18.75">
      <c r="A36" s="356">
        <v>4</v>
      </c>
      <c r="B36" s="338" t="s">
        <v>24</v>
      </c>
      <c r="C36" s="180">
        <v>0</v>
      </c>
      <c r="D36" s="180">
        <v>0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</row>
    <row r="37" spans="1:10" ht="18.75">
      <c r="A37" s="356">
        <v>5</v>
      </c>
      <c r="B37" s="338" t="s">
        <v>174</v>
      </c>
      <c r="C37" s="180">
        <v>0</v>
      </c>
      <c r="D37" s="180">
        <v>0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</row>
    <row r="38" spans="1:10" ht="18.75">
      <c r="A38" s="356">
        <v>6</v>
      </c>
      <c r="B38" s="338" t="s">
        <v>175</v>
      </c>
      <c r="C38" s="180">
        <v>0</v>
      </c>
      <c r="D38" s="180">
        <v>0</v>
      </c>
      <c r="E38" s="180"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0</v>
      </c>
    </row>
    <row r="39" spans="1:10" ht="18.75">
      <c r="A39" s="356">
        <v>7</v>
      </c>
      <c r="B39" s="338" t="s">
        <v>386</v>
      </c>
      <c r="C39" s="180">
        <v>0</v>
      </c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</row>
    <row r="40" spans="1:10" ht="18.75">
      <c r="A40" s="356">
        <v>8</v>
      </c>
      <c r="B40" s="338" t="s">
        <v>177</v>
      </c>
      <c r="C40" s="180">
        <v>0</v>
      </c>
      <c r="D40" s="180">
        <v>0</v>
      </c>
      <c r="E40" s="180">
        <v>0</v>
      </c>
      <c r="F40" s="180">
        <v>0</v>
      </c>
      <c r="G40" s="180">
        <v>0</v>
      </c>
      <c r="H40" s="180">
        <v>0</v>
      </c>
      <c r="I40" s="180">
        <v>0</v>
      </c>
      <c r="J40" s="180">
        <v>0</v>
      </c>
    </row>
    <row r="41" spans="1:10" ht="18.75">
      <c r="A41" s="356">
        <v>9</v>
      </c>
      <c r="B41" s="338" t="s">
        <v>41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</row>
    <row r="42" spans="1:10" ht="18.75">
      <c r="A42" s="356">
        <v>10</v>
      </c>
      <c r="B42" s="338" t="s">
        <v>178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</row>
    <row r="43" spans="1:10" ht="18.75">
      <c r="A43" s="356">
        <v>11</v>
      </c>
      <c r="B43" s="338" t="s">
        <v>46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</row>
    <row r="44" spans="1:10" ht="18.75">
      <c r="A44" s="356">
        <v>12</v>
      </c>
      <c r="B44" s="338" t="s">
        <v>179</v>
      </c>
      <c r="C44" s="180"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</row>
    <row r="45" spans="1:10" ht="18.75">
      <c r="A45" s="356">
        <v>13</v>
      </c>
      <c r="B45" s="338" t="s">
        <v>180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</row>
    <row r="46" spans="1:10" ht="18.75">
      <c r="A46" s="356">
        <v>14</v>
      </c>
      <c r="B46" s="338" t="s">
        <v>30</v>
      </c>
      <c r="C46" s="180"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</row>
    <row r="47" spans="1:10" ht="18.75">
      <c r="A47" s="356">
        <v>15</v>
      </c>
      <c r="B47" s="338" t="s">
        <v>181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</row>
    <row r="48" spans="1:10" ht="18.75">
      <c r="A48" s="356">
        <v>16</v>
      </c>
      <c r="B48" s="338" t="s">
        <v>31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</row>
    <row r="49" spans="1:10" ht="18.75">
      <c r="A49" s="356">
        <v>17</v>
      </c>
      <c r="B49" s="338" t="s">
        <v>387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</row>
    <row r="50" spans="1:10" ht="18.75">
      <c r="A50" s="356"/>
      <c r="B50" s="334" t="s">
        <v>453</v>
      </c>
      <c r="C50" s="182">
        <f>SUM(C33:C49)</f>
        <v>311</v>
      </c>
      <c r="D50" s="182">
        <f t="shared" ref="D50:J50" si="2">SUM(D33:D49)</f>
        <v>200.12</v>
      </c>
      <c r="E50" s="182">
        <f t="shared" si="2"/>
        <v>5</v>
      </c>
      <c r="F50" s="182">
        <f t="shared" si="2"/>
        <v>4.4000000000000004</v>
      </c>
      <c r="G50" s="182">
        <f t="shared" si="2"/>
        <v>23</v>
      </c>
      <c r="H50" s="182">
        <f t="shared" si="2"/>
        <v>8.33</v>
      </c>
      <c r="I50" s="182">
        <f t="shared" si="2"/>
        <v>293</v>
      </c>
      <c r="J50" s="182">
        <f t="shared" si="2"/>
        <v>196.19</v>
      </c>
    </row>
    <row r="51" spans="1:10" ht="18.75">
      <c r="A51" s="357" t="s">
        <v>362</v>
      </c>
      <c r="B51" s="334" t="s">
        <v>363</v>
      </c>
      <c r="C51" s="180"/>
      <c r="D51" s="180"/>
      <c r="E51" s="180"/>
      <c r="F51" s="180"/>
      <c r="G51" s="180"/>
      <c r="H51" s="180"/>
      <c r="I51" s="180"/>
      <c r="J51" s="180"/>
    </row>
    <row r="52" spans="1:10" ht="18.75">
      <c r="A52" s="356"/>
      <c r="B52" s="338"/>
      <c r="C52" s="180"/>
      <c r="D52" s="180"/>
      <c r="E52" s="180"/>
      <c r="F52" s="180"/>
      <c r="G52" s="180"/>
      <c r="H52" s="180"/>
      <c r="I52" s="180"/>
      <c r="J52" s="180"/>
    </row>
    <row r="53" spans="1:10" ht="18.75">
      <c r="A53" s="356">
        <v>1</v>
      </c>
      <c r="B53" s="338" t="s">
        <v>184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</row>
    <row r="54" spans="1:10" ht="18.75">
      <c r="A54" s="356">
        <v>2</v>
      </c>
      <c r="B54" s="338" t="s">
        <v>388</v>
      </c>
      <c r="C54" s="180">
        <v>321</v>
      </c>
      <c r="D54" s="180">
        <v>70.099999999999994</v>
      </c>
      <c r="E54" s="180">
        <v>0</v>
      </c>
      <c r="F54" s="180">
        <v>0</v>
      </c>
      <c r="G54" s="180">
        <v>0</v>
      </c>
      <c r="H54" s="180">
        <v>0</v>
      </c>
      <c r="I54" s="180">
        <v>321</v>
      </c>
      <c r="J54" s="180">
        <v>70.099999999999994</v>
      </c>
    </row>
    <row r="55" spans="1:10" ht="18.75">
      <c r="A55" s="356">
        <v>3</v>
      </c>
      <c r="B55" s="338" t="s">
        <v>186</v>
      </c>
      <c r="C55" s="180">
        <v>3039</v>
      </c>
      <c r="D55" s="180">
        <v>3199</v>
      </c>
      <c r="E55" s="180">
        <v>383</v>
      </c>
      <c r="F55" s="180">
        <v>469</v>
      </c>
      <c r="G55" s="180">
        <v>58</v>
      </c>
      <c r="H55" s="180">
        <v>47</v>
      </c>
      <c r="I55" s="180">
        <v>3364</v>
      </c>
      <c r="J55" s="180">
        <v>3621</v>
      </c>
    </row>
    <row r="56" spans="1:10" ht="18.75">
      <c r="A56" s="357"/>
      <c r="B56" s="334" t="s">
        <v>364</v>
      </c>
      <c r="C56" s="182">
        <f>SUM(C53:C55)</f>
        <v>3360</v>
      </c>
      <c r="D56" s="182">
        <f t="shared" ref="D56:J56" si="3">SUM(D53:D55)</f>
        <v>3269.1</v>
      </c>
      <c r="E56" s="182">
        <f t="shared" si="3"/>
        <v>383</v>
      </c>
      <c r="F56" s="182">
        <f t="shared" si="3"/>
        <v>469</v>
      </c>
      <c r="G56" s="182">
        <f t="shared" si="3"/>
        <v>58</v>
      </c>
      <c r="H56" s="182">
        <f t="shared" si="3"/>
        <v>47</v>
      </c>
      <c r="I56" s="182">
        <f t="shared" si="3"/>
        <v>3685</v>
      </c>
      <c r="J56" s="182">
        <f t="shared" si="3"/>
        <v>3691.1</v>
      </c>
    </row>
    <row r="57" spans="1:10" ht="18.75">
      <c r="A57" s="669" t="s">
        <v>485</v>
      </c>
      <c r="B57" s="670"/>
      <c r="C57" s="182">
        <f t="shared" ref="C57:J57" si="4">SUM(C13+C31+C50+C56)</f>
        <v>25306</v>
      </c>
      <c r="D57" s="182">
        <f t="shared" si="4"/>
        <v>37246.019998000003</v>
      </c>
      <c r="E57" s="182">
        <f t="shared" si="4"/>
        <v>518</v>
      </c>
      <c r="F57" s="182">
        <f t="shared" si="4"/>
        <v>1271.98</v>
      </c>
      <c r="G57" s="182">
        <f t="shared" si="4"/>
        <v>226</v>
      </c>
      <c r="H57" s="182">
        <f t="shared" si="4"/>
        <v>176.33</v>
      </c>
      <c r="I57" s="182">
        <f t="shared" si="4"/>
        <v>25598</v>
      </c>
      <c r="J57" s="182">
        <f t="shared" si="4"/>
        <v>38341.669998000005</v>
      </c>
    </row>
    <row r="58" spans="1:10" ht="18.75">
      <c r="A58" s="357" t="s">
        <v>367</v>
      </c>
      <c r="B58" s="334" t="s">
        <v>475</v>
      </c>
      <c r="C58" s="180"/>
      <c r="D58" s="180"/>
      <c r="E58" s="180"/>
      <c r="F58" s="180"/>
      <c r="G58" s="180"/>
      <c r="H58" s="180"/>
      <c r="I58" s="180"/>
      <c r="J58" s="180"/>
    </row>
    <row r="59" spans="1:10" ht="18.75">
      <c r="A59" s="356">
        <v>1</v>
      </c>
      <c r="B59" s="338" t="s">
        <v>390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</row>
    <row r="60" spans="1:10" ht="18.75">
      <c r="A60" s="356">
        <v>2</v>
      </c>
      <c r="B60" s="338" t="s">
        <v>391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</row>
    <row r="61" spans="1:10" ht="18.75">
      <c r="A61" s="356">
        <v>3</v>
      </c>
      <c r="B61" s="338" t="s">
        <v>392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</row>
    <row r="62" spans="1:10" ht="18.75">
      <c r="A62" s="356"/>
      <c r="B62" s="338"/>
      <c r="C62" s="180"/>
      <c r="D62" s="180"/>
      <c r="E62" s="180"/>
      <c r="F62" s="180"/>
      <c r="G62" s="180"/>
      <c r="H62" s="180"/>
      <c r="I62" s="180"/>
      <c r="J62" s="180"/>
    </row>
    <row r="63" spans="1:10" ht="18.75">
      <c r="A63" s="357"/>
      <c r="B63" s="334" t="s">
        <v>369</v>
      </c>
      <c r="C63" s="182">
        <f>SUM(C59:C62)</f>
        <v>0</v>
      </c>
      <c r="D63" s="182">
        <f t="shared" ref="D63:J63" si="5">SUM(D59:D62)</f>
        <v>0</v>
      </c>
      <c r="E63" s="182">
        <f t="shared" si="5"/>
        <v>0</v>
      </c>
      <c r="F63" s="182">
        <f t="shared" si="5"/>
        <v>0</v>
      </c>
      <c r="G63" s="182">
        <f t="shared" si="5"/>
        <v>0</v>
      </c>
      <c r="H63" s="182">
        <f t="shared" si="5"/>
        <v>0</v>
      </c>
      <c r="I63" s="182">
        <f t="shared" si="5"/>
        <v>0</v>
      </c>
      <c r="J63" s="182">
        <f t="shared" si="5"/>
        <v>0</v>
      </c>
    </row>
    <row r="64" spans="1:10" ht="18.75">
      <c r="A64" s="357"/>
      <c r="B64" s="334"/>
      <c r="C64" s="182"/>
      <c r="D64" s="182"/>
      <c r="E64" s="182"/>
      <c r="F64" s="182"/>
      <c r="G64" s="182"/>
      <c r="H64" s="182"/>
      <c r="I64" s="182"/>
      <c r="J64" s="182"/>
    </row>
    <row r="65" spans="1:10" ht="18.75">
      <c r="A65" s="357" t="s">
        <v>486</v>
      </c>
      <c r="B65" s="334" t="s">
        <v>393</v>
      </c>
      <c r="C65" s="182">
        <v>0</v>
      </c>
      <c r="D65" s="182">
        <v>0</v>
      </c>
      <c r="E65" s="182">
        <v>0</v>
      </c>
      <c r="F65" s="182">
        <v>0</v>
      </c>
      <c r="G65" s="182">
        <v>0</v>
      </c>
      <c r="H65" s="182">
        <v>0</v>
      </c>
      <c r="I65" s="182">
        <v>0</v>
      </c>
      <c r="J65" s="182">
        <v>0</v>
      </c>
    </row>
    <row r="66" spans="1:10" ht="18.75">
      <c r="A66" s="357"/>
      <c r="B66" s="334" t="s">
        <v>371</v>
      </c>
      <c r="C66" s="182">
        <f>SUM(C65)</f>
        <v>0</v>
      </c>
      <c r="D66" s="182">
        <f t="shared" ref="D66:J66" si="6">SUM(D65)</f>
        <v>0</v>
      </c>
      <c r="E66" s="182">
        <f t="shared" si="6"/>
        <v>0</v>
      </c>
      <c r="F66" s="182">
        <f t="shared" si="6"/>
        <v>0</v>
      </c>
      <c r="G66" s="182">
        <f t="shared" si="6"/>
        <v>0</v>
      </c>
      <c r="H66" s="182">
        <f t="shared" si="6"/>
        <v>0</v>
      </c>
      <c r="I66" s="182">
        <f t="shared" si="6"/>
        <v>0</v>
      </c>
      <c r="J66" s="182">
        <f t="shared" si="6"/>
        <v>0</v>
      </c>
    </row>
    <row r="67" spans="1:10" ht="20.25">
      <c r="A67" s="358"/>
      <c r="B67" s="359" t="s">
        <v>399</v>
      </c>
      <c r="C67" s="360">
        <f>SUM(C57+C63+C66)</f>
        <v>25306</v>
      </c>
      <c r="D67" s="360">
        <f t="shared" ref="D67:J67" si="7">SUM(D57+D63+D66)</f>
        <v>37246.019998000003</v>
      </c>
      <c r="E67" s="360">
        <f t="shared" si="7"/>
        <v>518</v>
      </c>
      <c r="F67" s="360">
        <f t="shared" si="7"/>
        <v>1271.98</v>
      </c>
      <c r="G67" s="360">
        <f t="shared" si="7"/>
        <v>226</v>
      </c>
      <c r="H67" s="360">
        <f t="shared" si="7"/>
        <v>176.33</v>
      </c>
      <c r="I67" s="360">
        <f t="shared" si="7"/>
        <v>25598</v>
      </c>
      <c r="J67" s="360">
        <f t="shared" si="7"/>
        <v>38341.669998000005</v>
      </c>
    </row>
    <row r="68" spans="1:10">
      <c r="A68" s="361"/>
      <c r="B68" s="362"/>
      <c r="C68" s="335"/>
      <c r="D68" s="336"/>
      <c r="E68" s="335"/>
      <c r="F68" s="336"/>
      <c r="G68" s="335"/>
      <c r="H68" s="336"/>
      <c r="I68" s="335"/>
      <c r="J68" s="336"/>
    </row>
    <row r="69" spans="1:10">
      <c r="A69" s="361"/>
      <c r="B69" s="362"/>
      <c r="C69" s="335"/>
      <c r="D69" s="336"/>
      <c r="E69" s="335"/>
      <c r="F69" s="336"/>
      <c r="G69" s="335"/>
      <c r="H69" s="336"/>
      <c r="I69" s="335"/>
      <c r="J69" s="336"/>
    </row>
    <row r="70" spans="1:10">
      <c r="A70" s="361"/>
      <c r="B70" s="362"/>
      <c r="C70" s="335"/>
      <c r="D70" s="336"/>
      <c r="E70" s="335"/>
      <c r="F70" s="336"/>
      <c r="G70" s="335"/>
      <c r="H70" s="336"/>
      <c r="I70" s="335"/>
      <c r="J70" s="336"/>
    </row>
    <row r="71" spans="1:10">
      <c r="A71" s="361"/>
      <c r="B71" s="362"/>
      <c r="C71" s="335"/>
      <c r="D71" s="336"/>
      <c r="E71" s="335"/>
      <c r="F71" s="336"/>
      <c r="G71" s="335"/>
      <c r="H71" s="336"/>
      <c r="I71" s="335"/>
      <c r="J71" s="336"/>
    </row>
    <row r="72" spans="1:10">
      <c r="A72" s="361"/>
      <c r="B72" s="362"/>
      <c r="C72" s="335"/>
      <c r="D72" s="336"/>
      <c r="E72" s="335"/>
      <c r="F72" s="336"/>
      <c r="G72" s="335"/>
      <c r="H72" s="336"/>
      <c r="I72" s="335"/>
      <c r="J72" s="336"/>
    </row>
    <row r="73" spans="1:10">
      <c r="A73" s="361"/>
      <c r="B73" s="362"/>
      <c r="C73" s="335"/>
      <c r="D73" s="336"/>
      <c r="E73" s="335"/>
      <c r="F73" s="336"/>
      <c r="G73" s="335"/>
      <c r="H73" s="336"/>
      <c r="I73" s="335"/>
      <c r="J73" s="336"/>
    </row>
    <row r="74" spans="1:10">
      <c r="A74" s="361"/>
      <c r="B74" s="362"/>
      <c r="C74" s="335"/>
      <c r="D74" s="336"/>
      <c r="E74" s="335"/>
      <c r="F74" s="336"/>
      <c r="G74" s="335"/>
      <c r="H74" s="336"/>
      <c r="I74" s="335"/>
      <c r="J74" s="336"/>
    </row>
    <row r="75" spans="1:10">
      <c r="A75" s="361"/>
      <c r="B75" s="362"/>
      <c r="C75" s="335"/>
      <c r="D75" s="336"/>
      <c r="E75" s="335"/>
      <c r="F75" s="336"/>
      <c r="G75" s="335"/>
      <c r="H75" s="336"/>
      <c r="I75" s="335"/>
      <c r="J75" s="336"/>
    </row>
    <row r="76" spans="1:10">
      <c r="A76" s="361"/>
      <c r="B76" s="362"/>
      <c r="C76" s="335"/>
      <c r="D76" s="336"/>
      <c r="E76" s="335"/>
      <c r="F76" s="336"/>
      <c r="G76" s="335"/>
      <c r="H76" s="336"/>
      <c r="I76" s="335"/>
      <c r="J76" s="336"/>
    </row>
    <row r="77" spans="1:10">
      <c r="A77" s="361"/>
      <c r="B77" s="362"/>
      <c r="C77" s="335"/>
      <c r="D77" s="336"/>
      <c r="E77" s="335"/>
      <c r="F77" s="336"/>
      <c r="G77" s="335"/>
      <c r="H77" s="336"/>
      <c r="I77" s="335"/>
      <c r="J77" s="336"/>
    </row>
    <row r="78" spans="1:10">
      <c r="A78" s="361"/>
      <c r="B78" s="362"/>
      <c r="C78" s="335"/>
      <c r="D78" s="336"/>
      <c r="E78" s="335"/>
      <c r="F78" s="336"/>
      <c r="G78" s="335"/>
      <c r="H78" s="336"/>
      <c r="I78" s="335"/>
      <c r="J78" s="336"/>
    </row>
    <row r="79" spans="1:10">
      <c r="A79" s="361"/>
      <c r="B79" s="362"/>
      <c r="C79" s="335"/>
      <c r="D79" s="336"/>
      <c r="E79" s="335"/>
      <c r="F79" s="336"/>
      <c r="G79" s="335"/>
      <c r="H79" s="336"/>
      <c r="I79" s="335"/>
      <c r="J79" s="336"/>
    </row>
  </sheetData>
  <mergeCells count="11">
    <mergeCell ref="A57:B5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67"/>
  <sheetViews>
    <sheetView workbookViewId="0">
      <pane ySplit="6" topLeftCell="A7" activePane="bottomLeft" state="frozen"/>
      <selection pane="bottomLeft" activeCell="H14" sqref="H14"/>
    </sheetView>
  </sheetViews>
  <sheetFormatPr defaultRowHeight="12.75"/>
  <cols>
    <col min="1" max="1" width="9.42578125" style="296" customWidth="1"/>
    <col min="2" max="2" width="42.85546875" style="296" customWidth="1"/>
    <col min="3" max="3" width="17.85546875" style="296" customWidth="1"/>
    <col min="4" max="5" width="25" style="296" customWidth="1"/>
    <col min="6" max="6" width="9.140625" style="296" customWidth="1"/>
    <col min="7" max="16384" width="9.140625" style="296"/>
  </cols>
  <sheetData>
    <row r="1" spans="1:5">
      <c r="A1" s="678"/>
      <c r="B1" s="678"/>
      <c r="C1" s="678"/>
      <c r="D1" s="678"/>
      <c r="E1" s="678"/>
    </row>
    <row r="2" spans="1:5">
      <c r="A2" s="678"/>
      <c r="B2" s="678"/>
      <c r="C2" s="678"/>
      <c r="D2" s="678"/>
      <c r="E2" s="678"/>
    </row>
    <row r="3" spans="1:5" ht="18">
      <c r="A3" s="679" t="s">
        <v>487</v>
      </c>
      <c r="B3" s="679"/>
      <c r="C3" s="679"/>
      <c r="D3" s="679"/>
      <c r="E3" s="679"/>
    </row>
    <row r="4" spans="1:5" s="330" customFormat="1" ht="18">
      <c r="A4" s="665" t="s">
        <v>462</v>
      </c>
      <c r="B4" s="667" t="s">
        <v>336</v>
      </c>
      <c r="C4" s="682" t="s">
        <v>488</v>
      </c>
      <c r="D4" s="683" t="s">
        <v>489</v>
      </c>
      <c r="E4" s="682" t="s">
        <v>490</v>
      </c>
    </row>
    <row r="5" spans="1:5" s="330" customFormat="1" ht="18">
      <c r="A5" s="680"/>
      <c r="B5" s="681"/>
      <c r="C5" s="682"/>
      <c r="D5" s="683"/>
      <c r="E5" s="682"/>
    </row>
    <row r="6" spans="1:5" s="330" customFormat="1" ht="18">
      <c r="A6" s="666"/>
      <c r="B6" s="668"/>
      <c r="C6" s="682"/>
      <c r="D6" s="683"/>
      <c r="E6" s="682"/>
    </row>
    <row r="7" spans="1:5" ht="18.75">
      <c r="A7" s="333" t="s">
        <v>349</v>
      </c>
      <c r="B7" s="334" t="s">
        <v>470</v>
      </c>
      <c r="C7" s="363"/>
      <c r="D7" s="363"/>
      <c r="E7" s="363"/>
    </row>
    <row r="8" spans="1:5" ht="18.75">
      <c r="A8" s="337">
        <v>1</v>
      </c>
      <c r="B8" s="338" t="s">
        <v>20</v>
      </c>
      <c r="C8" s="364">
        <v>0</v>
      </c>
      <c r="D8" s="364">
        <v>0</v>
      </c>
      <c r="E8" s="364">
        <v>0</v>
      </c>
    </row>
    <row r="9" spans="1:5" ht="18.75">
      <c r="A9" s="337">
        <v>2</v>
      </c>
      <c r="B9" s="338" t="s">
        <v>25</v>
      </c>
      <c r="C9" s="364">
        <v>424</v>
      </c>
      <c r="D9" s="364">
        <v>119</v>
      </c>
      <c r="E9" s="364">
        <v>1469</v>
      </c>
    </row>
    <row r="10" spans="1:5" ht="18.75">
      <c r="A10" s="337">
        <v>3</v>
      </c>
      <c r="B10" s="338" t="s">
        <v>48</v>
      </c>
      <c r="C10" s="364">
        <v>128</v>
      </c>
      <c r="D10" s="364">
        <v>124</v>
      </c>
      <c r="E10" s="364">
        <v>56</v>
      </c>
    </row>
    <row r="11" spans="1:5" ht="18.75">
      <c r="A11" s="337">
        <v>4</v>
      </c>
      <c r="B11" s="338" t="s">
        <v>47</v>
      </c>
      <c r="C11" s="364">
        <v>0</v>
      </c>
      <c r="D11" s="364">
        <v>16523</v>
      </c>
      <c r="E11" s="364">
        <v>0</v>
      </c>
    </row>
    <row r="12" spans="1:5" ht="18.75">
      <c r="A12" s="337">
        <v>5</v>
      </c>
      <c r="B12" s="338" t="s">
        <v>53</v>
      </c>
      <c r="C12" s="364">
        <v>439</v>
      </c>
      <c r="D12" s="364">
        <v>391</v>
      </c>
      <c r="E12" s="364">
        <v>451</v>
      </c>
    </row>
    <row r="13" spans="1:5" ht="19.5">
      <c r="A13" s="333"/>
      <c r="B13" s="334" t="s">
        <v>471</v>
      </c>
      <c r="C13" s="365">
        <f>SUM(C8:C12)</f>
        <v>991</v>
      </c>
      <c r="D13" s="365">
        <f>SUM(D8:D12)</f>
        <v>17157</v>
      </c>
      <c r="E13" s="365">
        <f>SUM(E8:E12)</f>
        <v>1976</v>
      </c>
    </row>
    <row r="14" spans="1:5" ht="18.75">
      <c r="A14" s="333" t="s">
        <v>472</v>
      </c>
      <c r="B14" s="334" t="s">
        <v>473</v>
      </c>
      <c r="C14" s="364"/>
      <c r="D14" s="364"/>
      <c r="E14" s="364"/>
    </row>
    <row r="15" spans="1:5" ht="18.75">
      <c r="A15" s="337">
        <v>1</v>
      </c>
      <c r="B15" s="338" t="s">
        <v>12</v>
      </c>
      <c r="C15" s="364">
        <v>0</v>
      </c>
      <c r="D15" s="364">
        <v>0</v>
      </c>
      <c r="E15" s="364">
        <v>0</v>
      </c>
    </row>
    <row r="16" spans="1:5" ht="18.75">
      <c r="A16" s="337">
        <v>2</v>
      </c>
      <c r="B16" s="338" t="s">
        <v>166</v>
      </c>
      <c r="C16" s="364">
        <v>0</v>
      </c>
      <c r="D16" s="364">
        <v>0</v>
      </c>
      <c r="E16" s="364">
        <v>0</v>
      </c>
    </row>
    <row r="17" spans="1:5" ht="18.75">
      <c r="A17" s="337">
        <v>3</v>
      </c>
      <c r="B17" s="338" t="s">
        <v>17</v>
      </c>
      <c r="C17" s="364">
        <v>0</v>
      </c>
      <c r="D17" s="364">
        <v>0</v>
      </c>
      <c r="E17" s="364">
        <v>0</v>
      </c>
    </row>
    <row r="18" spans="1:5" ht="18.75">
      <c r="A18" s="337">
        <v>4</v>
      </c>
      <c r="B18" s="338" t="s">
        <v>18</v>
      </c>
      <c r="C18" s="364">
        <v>0</v>
      </c>
      <c r="D18" s="364">
        <v>0</v>
      </c>
      <c r="E18" s="364">
        <v>0</v>
      </c>
    </row>
    <row r="19" spans="1:5" ht="18.75">
      <c r="A19" s="337">
        <v>5</v>
      </c>
      <c r="B19" s="338" t="s">
        <v>78</v>
      </c>
      <c r="C19" s="364">
        <v>0</v>
      </c>
      <c r="D19" s="364">
        <v>0</v>
      </c>
      <c r="E19" s="364">
        <v>0</v>
      </c>
    </row>
    <row r="20" spans="1:5" ht="18.75">
      <c r="A20" s="337">
        <v>6</v>
      </c>
      <c r="B20" s="338" t="s">
        <v>23</v>
      </c>
      <c r="C20" s="364">
        <v>0</v>
      </c>
      <c r="D20" s="364">
        <v>0</v>
      </c>
      <c r="E20" s="364">
        <v>0</v>
      </c>
    </row>
    <row r="21" spans="1:5" ht="18.75">
      <c r="A21" s="337">
        <v>7</v>
      </c>
      <c r="B21" s="338" t="s">
        <v>27</v>
      </c>
      <c r="C21" s="364">
        <v>0</v>
      </c>
      <c r="D21" s="364">
        <v>0</v>
      </c>
      <c r="E21" s="364">
        <v>0</v>
      </c>
    </row>
    <row r="22" spans="1:5" ht="18.75">
      <c r="A22" s="337">
        <v>8</v>
      </c>
      <c r="B22" s="338" t="s">
        <v>167</v>
      </c>
      <c r="C22" s="364">
        <v>0</v>
      </c>
      <c r="D22" s="364">
        <v>0</v>
      </c>
      <c r="E22" s="364">
        <v>0</v>
      </c>
    </row>
    <row r="23" spans="1:5" ht="18.75">
      <c r="A23" s="337">
        <v>9</v>
      </c>
      <c r="B23" s="338" t="s">
        <v>35</v>
      </c>
      <c r="C23" s="364">
        <v>16</v>
      </c>
      <c r="D23" s="364">
        <v>5</v>
      </c>
      <c r="E23" s="364">
        <v>3</v>
      </c>
    </row>
    <row r="24" spans="1:5" ht="18.75">
      <c r="A24" s="337">
        <v>10</v>
      </c>
      <c r="B24" s="338" t="s">
        <v>42</v>
      </c>
      <c r="C24" s="364">
        <v>0</v>
      </c>
      <c r="D24" s="364">
        <v>0</v>
      </c>
      <c r="E24" s="364">
        <v>0</v>
      </c>
    </row>
    <row r="25" spans="1:5" ht="18.75">
      <c r="A25" s="337">
        <v>11</v>
      </c>
      <c r="B25" s="338" t="s">
        <v>44</v>
      </c>
      <c r="C25" s="364">
        <v>0</v>
      </c>
      <c r="D25" s="364">
        <v>0</v>
      </c>
      <c r="E25" s="364">
        <v>70</v>
      </c>
    </row>
    <row r="26" spans="1:5" ht="18.75">
      <c r="A26" s="337">
        <v>12</v>
      </c>
      <c r="B26" s="338" t="s">
        <v>168</v>
      </c>
      <c r="C26" s="364">
        <v>0</v>
      </c>
      <c r="D26" s="364">
        <v>0</v>
      </c>
      <c r="E26" s="364">
        <v>0</v>
      </c>
    </row>
    <row r="27" spans="1:5" ht="18.75">
      <c r="A27" s="337">
        <v>13</v>
      </c>
      <c r="B27" s="338" t="s">
        <v>50</v>
      </c>
      <c r="C27" s="364">
        <v>0</v>
      </c>
      <c r="D27" s="364">
        <v>0</v>
      </c>
      <c r="E27" s="364">
        <v>0</v>
      </c>
    </row>
    <row r="28" spans="1:5" ht="18.75">
      <c r="A28" s="337">
        <v>14</v>
      </c>
      <c r="B28" s="338" t="s">
        <v>169</v>
      </c>
      <c r="C28" s="364">
        <v>0</v>
      </c>
      <c r="D28" s="364">
        <v>1402</v>
      </c>
      <c r="E28" s="364">
        <v>0</v>
      </c>
    </row>
    <row r="29" spans="1:5" ht="18.75">
      <c r="A29" s="337">
        <v>15</v>
      </c>
      <c r="B29" s="338" t="s">
        <v>52</v>
      </c>
      <c r="C29" s="364">
        <v>0</v>
      </c>
      <c r="D29" s="364">
        <v>0</v>
      </c>
      <c r="E29" s="364">
        <v>0</v>
      </c>
    </row>
    <row r="30" spans="1:5" ht="18.75">
      <c r="A30" s="337">
        <v>16</v>
      </c>
      <c r="B30" s="338" t="s">
        <v>170</v>
      </c>
      <c r="C30" s="364">
        <v>0</v>
      </c>
      <c r="D30" s="364">
        <v>0</v>
      </c>
      <c r="E30" s="364">
        <v>0</v>
      </c>
    </row>
    <row r="31" spans="1:5" ht="19.5">
      <c r="A31" s="333"/>
      <c r="B31" s="334" t="s">
        <v>356</v>
      </c>
      <c r="C31" s="365">
        <f>SUM(C15:C30)</f>
        <v>16</v>
      </c>
      <c r="D31" s="365">
        <f t="shared" ref="D31:E31" si="0">SUM(D15:D30)</f>
        <v>1407</v>
      </c>
      <c r="E31" s="365">
        <f t="shared" si="0"/>
        <v>73</v>
      </c>
    </row>
    <row r="32" spans="1:5" ht="18.75">
      <c r="A32" s="333" t="s">
        <v>359</v>
      </c>
      <c r="B32" s="334" t="s">
        <v>474</v>
      </c>
      <c r="C32" s="364"/>
      <c r="D32" s="364"/>
      <c r="E32" s="364"/>
    </row>
    <row r="33" spans="1:5" ht="18.75">
      <c r="A33" s="337">
        <v>1</v>
      </c>
      <c r="B33" s="338" t="s">
        <v>38</v>
      </c>
      <c r="C33" s="364">
        <v>110</v>
      </c>
      <c r="D33" s="364">
        <v>74</v>
      </c>
      <c r="E33" s="364">
        <v>109</v>
      </c>
    </row>
    <row r="34" spans="1:5" ht="18.75">
      <c r="A34" s="337">
        <v>2</v>
      </c>
      <c r="B34" s="338" t="s">
        <v>101</v>
      </c>
      <c r="C34" s="364">
        <v>0</v>
      </c>
      <c r="D34" s="364">
        <v>0</v>
      </c>
      <c r="E34" s="364">
        <v>0</v>
      </c>
    </row>
    <row r="35" spans="1:5" ht="18.75">
      <c r="A35" s="337">
        <v>3</v>
      </c>
      <c r="B35" s="338" t="s">
        <v>173</v>
      </c>
      <c r="C35" s="364">
        <v>0</v>
      </c>
      <c r="D35" s="364">
        <v>0</v>
      </c>
      <c r="E35" s="364">
        <v>0</v>
      </c>
    </row>
    <row r="36" spans="1:5" ht="18.75">
      <c r="A36" s="337">
        <v>4</v>
      </c>
      <c r="B36" s="338" t="s">
        <v>24</v>
      </c>
      <c r="C36" s="364">
        <v>0</v>
      </c>
      <c r="D36" s="364">
        <v>0</v>
      </c>
      <c r="E36" s="364">
        <v>0</v>
      </c>
    </row>
    <row r="37" spans="1:5" ht="18.75">
      <c r="A37" s="337">
        <v>5</v>
      </c>
      <c r="B37" s="338" t="s">
        <v>174</v>
      </c>
      <c r="C37" s="364">
        <v>0</v>
      </c>
      <c r="D37" s="364">
        <v>0</v>
      </c>
      <c r="E37" s="364">
        <v>0</v>
      </c>
    </row>
    <row r="38" spans="1:5" ht="18.75">
      <c r="A38" s="337">
        <v>6</v>
      </c>
      <c r="B38" s="338" t="s">
        <v>175</v>
      </c>
      <c r="C38" s="364">
        <v>0</v>
      </c>
      <c r="D38" s="364">
        <v>0</v>
      </c>
      <c r="E38" s="364">
        <v>0</v>
      </c>
    </row>
    <row r="39" spans="1:5" ht="18.75">
      <c r="A39" s="337">
        <v>7</v>
      </c>
      <c r="B39" s="338" t="s">
        <v>386</v>
      </c>
      <c r="C39" s="364">
        <v>0</v>
      </c>
      <c r="D39" s="364">
        <v>0</v>
      </c>
      <c r="E39" s="364">
        <v>0</v>
      </c>
    </row>
    <row r="40" spans="1:5" ht="18.75">
      <c r="A40" s="337">
        <v>8</v>
      </c>
      <c r="B40" s="338" t="s">
        <v>177</v>
      </c>
      <c r="C40" s="364">
        <v>0</v>
      </c>
      <c r="D40" s="364">
        <v>0</v>
      </c>
      <c r="E40" s="364">
        <v>0</v>
      </c>
    </row>
    <row r="41" spans="1:5" ht="18.75">
      <c r="A41" s="337">
        <v>9</v>
      </c>
      <c r="B41" s="338" t="s">
        <v>41</v>
      </c>
      <c r="C41" s="364">
        <v>0</v>
      </c>
      <c r="D41" s="364">
        <v>0</v>
      </c>
      <c r="E41" s="364">
        <v>0</v>
      </c>
    </row>
    <row r="42" spans="1:5" ht="18.75">
      <c r="A42" s="337">
        <v>10</v>
      </c>
      <c r="B42" s="338" t="s">
        <v>178</v>
      </c>
      <c r="C42" s="364">
        <v>0</v>
      </c>
      <c r="D42" s="364">
        <v>0</v>
      </c>
      <c r="E42" s="364">
        <v>0</v>
      </c>
    </row>
    <row r="43" spans="1:5" ht="18.75">
      <c r="A43" s="337">
        <v>11</v>
      </c>
      <c r="B43" s="338" t="s">
        <v>46</v>
      </c>
      <c r="C43" s="364">
        <v>0</v>
      </c>
      <c r="D43" s="364">
        <v>0</v>
      </c>
      <c r="E43" s="364">
        <v>0</v>
      </c>
    </row>
    <row r="44" spans="1:5" ht="18.75">
      <c r="A44" s="337">
        <v>12</v>
      </c>
      <c r="B44" s="338" t="s">
        <v>179</v>
      </c>
      <c r="C44" s="364">
        <v>0</v>
      </c>
      <c r="D44" s="364">
        <v>0</v>
      </c>
      <c r="E44" s="364">
        <v>0</v>
      </c>
    </row>
    <row r="45" spans="1:5" ht="18.75">
      <c r="A45" s="337">
        <v>13</v>
      </c>
      <c r="B45" s="338" t="s">
        <v>180</v>
      </c>
      <c r="C45" s="364">
        <v>0</v>
      </c>
      <c r="D45" s="364">
        <v>0</v>
      </c>
      <c r="E45" s="364">
        <v>0</v>
      </c>
    </row>
    <row r="46" spans="1:5" ht="18.75">
      <c r="A46" s="337">
        <v>14</v>
      </c>
      <c r="B46" s="338" t="s">
        <v>30</v>
      </c>
      <c r="C46" s="364">
        <v>0</v>
      </c>
      <c r="D46" s="364">
        <v>0</v>
      </c>
      <c r="E46" s="364">
        <v>0</v>
      </c>
    </row>
    <row r="47" spans="1:5" ht="18.75">
      <c r="A47" s="337">
        <v>15</v>
      </c>
      <c r="B47" s="338" t="s">
        <v>181</v>
      </c>
      <c r="C47" s="364">
        <v>0</v>
      </c>
      <c r="D47" s="364">
        <v>0</v>
      </c>
      <c r="E47" s="364">
        <v>0</v>
      </c>
    </row>
    <row r="48" spans="1:5" ht="18.75">
      <c r="A48" s="337">
        <v>16</v>
      </c>
      <c r="B48" s="338" t="s">
        <v>31</v>
      </c>
      <c r="C48" s="364">
        <v>0</v>
      </c>
      <c r="D48" s="364">
        <v>0</v>
      </c>
      <c r="E48" s="364">
        <v>0</v>
      </c>
    </row>
    <row r="49" spans="1:5" ht="18.75">
      <c r="A49" s="337">
        <v>17</v>
      </c>
      <c r="B49" s="338" t="s">
        <v>387</v>
      </c>
      <c r="C49" s="364">
        <v>0</v>
      </c>
      <c r="D49" s="364">
        <v>0</v>
      </c>
      <c r="E49" s="364">
        <v>0</v>
      </c>
    </row>
    <row r="50" spans="1:5" ht="19.5">
      <c r="A50" s="337"/>
      <c r="B50" s="334" t="s">
        <v>453</v>
      </c>
      <c r="C50" s="365">
        <f>SUM(C33:C49)</f>
        <v>110</v>
      </c>
      <c r="D50" s="365">
        <f>SUM(D33:D49)</f>
        <v>74</v>
      </c>
      <c r="E50" s="365">
        <f>SUM(E33:E49)</f>
        <v>109</v>
      </c>
    </row>
    <row r="51" spans="1:5" ht="18.75">
      <c r="A51" s="333" t="s">
        <v>362</v>
      </c>
      <c r="B51" s="334" t="s">
        <v>363</v>
      </c>
      <c r="C51" s="364"/>
      <c r="D51" s="364"/>
      <c r="E51" s="366"/>
    </row>
    <row r="52" spans="1:5" ht="18.75">
      <c r="A52" s="337"/>
      <c r="B52" s="338"/>
      <c r="C52" s="364"/>
      <c r="D52" s="364"/>
      <c r="E52" s="366"/>
    </row>
    <row r="53" spans="1:5" ht="18.75">
      <c r="A53" s="337">
        <v>1</v>
      </c>
      <c r="B53" s="338" t="s">
        <v>184</v>
      </c>
      <c r="C53" s="364">
        <v>0</v>
      </c>
      <c r="D53" s="364">
        <v>0</v>
      </c>
      <c r="E53" s="364">
        <v>0</v>
      </c>
    </row>
    <row r="54" spans="1:5" ht="18.75">
      <c r="A54" s="337">
        <v>2</v>
      </c>
      <c r="B54" s="338" t="s">
        <v>388</v>
      </c>
      <c r="C54" s="364">
        <v>41</v>
      </c>
      <c r="D54" s="364">
        <v>92</v>
      </c>
      <c r="E54" s="364">
        <v>188</v>
      </c>
    </row>
    <row r="55" spans="1:5" ht="18.75">
      <c r="A55" s="337">
        <v>3</v>
      </c>
      <c r="B55" s="338" t="s">
        <v>186</v>
      </c>
      <c r="C55" s="364">
        <v>1427</v>
      </c>
      <c r="D55" s="364">
        <v>1006</v>
      </c>
      <c r="E55" s="364">
        <v>931</v>
      </c>
    </row>
    <row r="56" spans="1:5" ht="19.5">
      <c r="A56" s="333"/>
      <c r="B56" s="334" t="s">
        <v>364</v>
      </c>
      <c r="C56" s="365">
        <f>SUM(C53:C55)</f>
        <v>1468</v>
      </c>
      <c r="D56" s="365">
        <f>SUM(D53:D55)</f>
        <v>1098</v>
      </c>
      <c r="E56" s="365">
        <f>SUM(E53:E55)</f>
        <v>1119</v>
      </c>
    </row>
    <row r="57" spans="1:5" ht="19.5">
      <c r="A57" s="659" t="s">
        <v>455</v>
      </c>
      <c r="B57" s="660"/>
      <c r="C57" s="365">
        <f>SUM(C13+C31+C50+C56)</f>
        <v>2585</v>
      </c>
      <c r="D57" s="365">
        <f>SUM(D13+D31+D50+D56)</f>
        <v>19736</v>
      </c>
      <c r="E57" s="365">
        <f>SUM(E13+E31+E50+E56)</f>
        <v>3277</v>
      </c>
    </row>
    <row r="58" spans="1:5" ht="18.75">
      <c r="A58" s="333"/>
      <c r="B58" s="334" t="s">
        <v>475</v>
      </c>
      <c r="C58" s="364"/>
      <c r="D58" s="364"/>
      <c r="E58" s="364"/>
    </row>
    <row r="59" spans="1:5" ht="18.75">
      <c r="A59" s="337">
        <v>1</v>
      </c>
      <c r="B59" s="338" t="s">
        <v>390</v>
      </c>
      <c r="C59" s="364">
        <v>0</v>
      </c>
      <c r="D59" s="364">
        <v>0</v>
      </c>
      <c r="E59" s="364">
        <v>0</v>
      </c>
    </row>
    <row r="60" spans="1:5" ht="18.75">
      <c r="A60" s="337">
        <v>2</v>
      </c>
      <c r="B60" s="338" t="s">
        <v>391</v>
      </c>
      <c r="C60" s="364">
        <v>0</v>
      </c>
      <c r="D60" s="364">
        <v>0</v>
      </c>
      <c r="E60" s="364">
        <v>0</v>
      </c>
    </row>
    <row r="61" spans="1:5" ht="18.75">
      <c r="A61" s="337">
        <v>3</v>
      </c>
      <c r="B61" s="338" t="s">
        <v>392</v>
      </c>
      <c r="C61" s="364">
        <v>0</v>
      </c>
      <c r="D61" s="364">
        <v>0</v>
      </c>
      <c r="E61" s="364">
        <v>0</v>
      </c>
    </row>
    <row r="62" spans="1:5" ht="18.75">
      <c r="A62" s="337"/>
      <c r="B62" s="338"/>
      <c r="C62" s="364"/>
      <c r="D62" s="364"/>
      <c r="E62" s="364"/>
    </row>
    <row r="63" spans="1:5" ht="19.5">
      <c r="A63" s="333"/>
      <c r="B63" s="334" t="s">
        <v>369</v>
      </c>
      <c r="C63" s="365">
        <f>SUM(C59:C61)</f>
        <v>0</v>
      </c>
      <c r="D63" s="365">
        <f>SUM(D59:D61)</f>
        <v>0</v>
      </c>
      <c r="E63" s="365">
        <f>SUM(E59:E61)</f>
        <v>0</v>
      </c>
    </row>
    <row r="64" spans="1:5" ht="19.5">
      <c r="A64" s="333"/>
      <c r="B64" s="334"/>
      <c r="C64" s="365"/>
      <c r="D64" s="365"/>
      <c r="E64" s="365"/>
    </row>
    <row r="65" spans="1:5" ht="19.5">
      <c r="A65" s="333" t="s">
        <v>486</v>
      </c>
      <c r="B65" s="338" t="s">
        <v>393</v>
      </c>
      <c r="C65" s="365">
        <v>0</v>
      </c>
      <c r="D65" s="365">
        <v>0</v>
      </c>
      <c r="E65" s="365">
        <v>0</v>
      </c>
    </row>
    <row r="66" spans="1:5" ht="19.5">
      <c r="A66" s="333"/>
      <c r="B66" s="334" t="s">
        <v>371</v>
      </c>
      <c r="C66" s="365">
        <f>SUM(C65)</f>
        <v>0</v>
      </c>
      <c r="D66" s="365">
        <f t="shared" ref="D66:E66" si="1">SUM(D65)</f>
        <v>0</v>
      </c>
      <c r="E66" s="365">
        <f t="shared" si="1"/>
        <v>0</v>
      </c>
    </row>
    <row r="67" spans="1:5" ht="26.25">
      <c r="A67" s="367"/>
      <c r="B67" s="359" t="s">
        <v>399</v>
      </c>
      <c r="C67" s="368">
        <f>SUM(C57+C63+C66)</f>
        <v>2585</v>
      </c>
      <c r="D67" s="368">
        <f t="shared" ref="D67:E67" si="2">SUM(D57+D63+D66)</f>
        <v>19736</v>
      </c>
      <c r="E67" s="368">
        <f t="shared" si="2"/>
        <v>3277</v>
      </c>
    </row>
  </sheetData>
  <mergeCells count="9">
    <mergeCell ref="A57:B5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5"/>
  <sheetViews>
    <sheetView topLeftCell="A37" workbookViewId="0">
      <selection activeCell="A43" sqref="A43:XFD43"/>
    </sheetView>
  </sheetViews>
  <sheetFormatPr defaultRowHeight="23.25"/>
  <cols>
    <col min="1" max="1" width="10.42578125" style="371" customWidth="1"/>
    <col min="2" max="2" width="87.42578125" style="371" customWidth="1"/>
    <col min="3" max="3" width="30.5703125" style="371" customWidth="1"/>
    <col min="4" max="4" width="44.5703125" style="371" customWidth="1"/>
    <col min="5" max="5" width="0.140625" style="371" hidden="1" customWidth="1"/>
    <col min="6" max="6" width="11.42578125" style="371" hidden="1" customWidth="1"/>
    <col min="7" max="7" width="0.7109375" style="371" hidden="1" customWidth="1"/>
    <col min="8" max="11" width="11.42578125" style="371" hidden="1" customWidth="1"/>
    <col min="12" max="12" width="0.28515625" style="371" hidden="1" customWidth="1"/>
    <col min="13" max="13" width="0" style="371" hidden="1" customWidth="1"/>
    <col min="14" max="14" width="11.42578125" style="371" hidden="1" customWidth="1"/>
    <col min="15" max="15" width="11.42578125" style="371" customWidth="1"/>
    <col min="16" max="16384" width="9.140625" style="371"/>
  </cols>
  <sheetData>
    <row r="1" spans="1:4">
      <c r="A1" s="369"/>
      <c r="B1" s="369"/>
      <c r="C1" s="369" t="s">
        <v>491</v>
      </c>
      <c r="D1" s="370"/>
    </row>
    <row r="2" spans="1:4">
      <c r="A2" s="369"/>
      <c r="B2" s="369"/>
      <c r="C2" s="369"/>
      <c r="D2" s="369" t="s">
        <v>492</v>
      </c>
    </row>
    <row r="3" spans="1:4">
      <c r="A3" s="685" t="s">
        <v>493</v>
      </c>
      <c r="B3" s="685"/>
      <c r="C3" s="685"/>
      <c r="D3" s="685"/>
    </row>
    <row r="4" spans="1:4">
      <c r="A4" s="369"/>
      <c r="B4" s="369"/>
      <c r="C4" s="369"/>
      <c r="D4" s="369"/>
    </row>
    <row r="5" spans="1:4">
      <c r="A5" s="369"/>
      <c r="B5" s="369"/>
      <c r="C5" s="686" t="s">
        <v>494</v>
      </c>
      <c r="D5" s="687"/>
    </row>
    <row r="6" spans="1:4">
      <c r="A6" s="688" t="s">
        <v>495</v>
      </c>
      <c r="B6" s="688"/>
      <c r="C6" s="688"/>
      <c r="D6" s="372" t="s">
        <v>496</v>
      </c>
    </row>
    <row r="7" spans="1:4">
      <c r="A7" s="369"/>
      <c r="B7" s="369"/>
      <c r="C7" s="369"/>
      <c r="D7" s="369"/>
    </row>
    <row r="8" spans="1:4">
      <c r="A8" s="373" t="s">
        <v>497</v>
      </c>
      <c r="B8" s="373" t="s">
        <v>498</v>
      </c>
      <c r="C8" s="689" t="s">
        <v>499</v>
      </c>
      <c r="D8" s="689"/>
    </row>
    <row r="9" spans="1:4">
      <c r="A9" s="374"/>
      <c r="B9" s="374"/>
      <c r="C9" s="374" t="s">
        <v>500</v>
      </c>
      <c r="D9" s="374" t="s">
        <v>420</v>
      </c>
    </row>
    <row r="10" spans="1:4">
      <c r="A10" s="373">
        <v>1</v>
      </c>
      <c r="B10" s="373" t="s">
        <v>501</v>
      </c>
      <c r="C10" s="374"/>
      <c r="D10" s="374"/>
    </row>
    <row r="11" spans="1:4">
      <c r="A11" s="373" t="s">
        <v>502</v>
      </c>
      <c r="B11" s="373" t="s">
        <v>503</v>
      </c>
      <c r="C11" s="374">
        <f>SUM(C12:C14)</f>
        <v>6707256</v>
      </c>
      <c r="D11" s="375">
        <f>SUM(D12:D14)</f>
        <v>8669004.5651826914</v>
      </c>
    </row>
    <row r="12" spans="1:4">
      <c r="A12" s="374" t="s">
        <v>504</v>
      </c>
      <c r="B12" s="374" t="s">
        <v>505</v>
      </c>
      <c r="C12" s="374">
        <f>SUM('[5]LBS-I Pub'!C12+'[5]LBS-I Pvt'!C12+'[5]LBS-I RRB'!C12+'[5]lbs-I-coop'!C12+'[5]LBS-i-ksFC'!C12)</f>
        <v>5994941</v>
      </c>
      <c r="D12" s="375">
        <f>SUM('[5]LBS-I Pub'!D12+'[5]LBS-I Pvt'!D12+'[5]LBS-I RRB'!D12+'[5]lbs-I-coop'!D12+'[5]LBS-i-ksFC'!D12)</f>
        <v>7769763.4410954835</v>
      </c>
    </row>
    <row r="13" spans="1:4">
      <c r="A13" s="374" t="s">
        <v>506</v>
      </c>
      <c r="B13" s="374" t="s">
        <v>507</v>
      </c>
      <c r="C13" s="374">
        <f>SUM('[5]LBS-I Pub'!C13+'[5]LBS-I Pvt'!C13+'[5]LBS-I RRB'!C13+'[5]lbs-I-coop'!C13+'[5]LBS-i-ksFC'!C13)</f>
        <v>450038</v>
      </c>
      <c r="D13" s="375">
        <f>SUM('[5]LBS-I Pub'!D13+'[5]LBS-I Pvt'!D13+'[5]LBS-I RRB'!D13+'[5]lbs-I-coop'!D13+'[5]LBS-i-ksFC'!D13)</f>
        <v>494378.4063753268</v>
      </c>
    </row>
    <row r="14" spans="1:4">
      <c r="A14" s="374" t="s">
        <v>508</v>
      </c>
      <c r="B14" s="374" t="s">
        <v>509</v>
      </c>
      <c r="C14" s="374">
        <f>SUM('[5]LBS-I Pub'!C14+'[5]LBS-I Pvt'!C14+'[5]LBS-I RRB'!C14+'[5]lbs-I-coop'!C14+'[5]LBS-i-ksFC'!C14)</f>
        <v>262277</v>
      </c>
      <c r="D14" s="375">
        <f>SUM('[5]LBS-I Pub'!D14+'[5]LBS-I Pvt'!D14+'[5]LBS-I RRB'!D14+'[5]lbs-I-coop'!D14+'[5]LBS-i-ksFC'!D14)</f>
        <v>404862.71771188086</v>
      </c>
    </row>
    <row r="15" spans="1:4" ht="46.5">
      <c r="A15" s="373" t="s">
        <v>510</v>
      </c>
      <c r="B15" s="373" t="s">
        <v>511</v>
      </c>
      <c r="C15" s="374">
        <f>SUM('[5]LBS-I Pub'!C15+'[5]LBS-I Pvt'!C15+'[5]LBS-I RRB'!C15+'[5]lbs-I-coop'!C15+'[5]LBS-i-ksFC'!C15)</f>
        <v>960470</v>
      </c>
      <c r="D15" s="375">
        <f>SUM('[5]LBS-I Pub'!D15+'[5]LBS-I Pvt'!D15+'[5]LBS-I RRB'!D15+'[5]lbs-I-coop'!D15+'[5]LBS-i-ksFC'!D15)</f>
        <v>3470353.7902428359</v>
      </c>
    </row>
    <row r="16" spans="1:4" ht="46.5">
      <c r="A16" s="374" t="s">
        <v>512</v>
      </c>
      <c r="B16" s="374" t="s">
        <v>513</v>
      </c>
      <c r="C16" s="374">
        <f>SUM('[5]LBS-I Pub'!C16+'[5]LBS-I Pvt'!C16+'[5]LBS-I RRB'!C16+'[5]lbs-I-coop'!C16+'[5]LBS-i-ksFC'!C16)</f>
        <v>300344</v>
      </c>
      <c r="D16" s="375">
        <f>SUM('[5]LBS-I Pub'!D16+'[5]LBS-I Pvt'!D16+'[5]LBS-I RRB'!D16+'[5]lbs-I-coop'!D16+'[5]LBS-i-ksFC'!D16)</f>
        <v>997897.93649731996</v>
      </c>
    </row>
    <row r="17" spans="1:5" ht="46.5">
      <c r="A17" s="374" t="s">
        <v>514</v>
      </c>
      <c r="B17" s="374" t="s">
        <v>515</v>
      </c>
      <c r="C17" s="374">
        <f>SUM('[5]LBS-I Pub'!C17+'[5]LBS-I Pvt'!C17+'[5]LBS-I RRB'!C17+'[5]lbs-I-coop'!C17+'[5]LBS-i-ksFC'!C17)</f>
        <v>124051</v>
      </c>
      <c r="D17" s="375">
        <f>SUM('[5]LBS-I Pub'!D17+'[5]LBS-I Pvt'!D17+'[5]LBS-I RRB'!D17+'[5]lbs-I-coop'!D17+'[5]LBS-i-ksFC'!D17)</f>
        <v>967729.34989974601</v>
      </c>
    </row>
    <row r="18" spans="1:5" ht="46.5">
      <c r="A18" s="374" t="s">
        <v>516</v>
      </c>
      <c r="B18" s="374" t="s">
        <v>517</v>
      </c>
      <c r="C18" s="374">
        <f>SUM('[5]LBS-I Pub'!C18+'[5]LBS-I Pvt'!C18+'[5]LBS-I RRB'!C18+'[5]lbs-I-coop'!C18+'[5]LBS-i-ksFC'!C18)</f>
        <v>44863</v>
      </c>
      <c r="D18" s="375">
        <f>SUM('[5]LBS-I Pub'!D18+'[5]LBS-I Pvt'!D18+'[5]LBS-I RRB'!D18+'[5]lbs-I-coop'!D18+'[5]LBS-i-ksFC'!D18)</f>
        <v>768808.44787173998</v>
      </c>
    </row>
    <row r="19" spans="1:5">
      <c r="A19" s="374" t="s">
        <v>518</v>
      </c>
      <c r="B19" s="374" t="s">
        <v>519</v>
      </c>
      <c r="C19" s="374">
        <f>SUM('[5]LBS-I Pub'!C19+'[5]LBS-I Pvt'!C19+'[5]LBS-I RRB'!C19+'[5]lbs-I-coop'!C19+'[5]LBS-i-ksFC'!C19)</f>
        <v>36486</v>
      </c>
      <c r="D19" s="375">
        <f>SUM('[5]LBS-I Pub'!D19+'[5]LBS-I Pvt'!D19+'[5]LBS-I RRB'!D19+'[5]lbs-I-coop'!D19+'[5]LBS-i-ksFC'!D19)</f>
        <v>165686.54402597371</v>
      </c>
    </row>
    <row r="20" spans="1:5">
      <c r="A20" s="374" t="s">
        <v>520</v>
      </c>
      <c r="B20" s="374" t="s">
        <v>521</v>
      </c>
      <c r="C20" s="374">
        <f>SUM('[5]LBS-I Pub'!C20+'[5]LBS-I Pvt'!C20+'[5]LBS-I RRB'!C20+'[5]lbs-I-coop'!C20+'[5]LBS-i-ksFC'!C20)</f>
        <v>454726</v>
      </c>
      <c r="D20" s="375">
        <f>SUM('[5]LBS-I Pub'!D20+'[5]LBS-I Pvt'!D20+'[5]LBS-I RRB'!D20+'[5]lbs-I-coop'!D20+'[5]LBS-i-ksFC'!D20)</f>
        <v>570231.51194805175</v>
      </c>
    </row>
    <row r="21" spans="1:5">
      <c r="A21" s="373" t="s">
        <v>522</v>
      </c>
      <c r="B21" s="373" t="s">
        <v>376</v>
      </c>
      <c r="C21" s="374">
        <f>SUM('[5]LBS-I Pub'!C21+'[5]LBS-I Pvt'!C21+'[5]LBS-I RRB'!C21+'[5]lbs-I-coop'!C21+'[5]LBS-i-ksFC'!C21)</f>
        <v>11314</v>
      </c>
      <c r="D21" s="375">
        <f>SUM('[5]LBS-I Pub'!D21+'[5]LBS-I Pvt'!D21+'[5]LBS-I RRB'!D21+'[5]lbs-I-coop'!D21+'[5]LBS-i-ksFC'!D21)</f>
        <v>232767.236875</v>
      </c>
    </row>
    <row r="22" spans="1:5">
      <c r="A22" s="373" t="s">
        <v>523</v>
      </c>
      <c r="B22" s="373" t="s">
        <v>524</v>
      </c>
      <c r="C22" s="374">
        <f>SUM('[5]LBS-I Pub'!C22+'[5]LBS-I Pvt'!C22+'[5]LBS-I RRB'!C22+'[5]lbs-I-coop'!C22+'[5]LBS-i-ksFC'!C22)</f>
        <v>133402</v>
      </c>
      <c r="D22" s="375">
        <f>SUM('[5]LBS-I Pub'!D22+'[5]LBS-I Pvt'!D22+'[5]LBS-I RRB'!D22+'[5]lbs-I-coop'!D22+'[5]LBS-i-ksFC'!D22)</f>
        <v>385661.32806366932</v>
      </c>
    </row>
    <row r="23" spans="1:5">
      <c r="A23" s="373" t="s">
        <v>525</v>
      </c>
      <c r="B23" s="373" t="s">
        <v>526</v>
      </c>
      <c r="C23" s="374">
        <f>SUM('[5]LBS-I Pub'!C23+'[5]LBS-I Pvt'!C23+'[5]LBS-I RRB'!C23+'[5]lbs-I-coop'!C23+'[5]LBS-i-ksFC'!C23)</f>
        <v>203033</v>
      </c>
      <c r="D23" s="375">
        <f>SUM('[5]LBS-I Pub'!D23+'[5]LBS-I Pvt'!D23+'[5]LBS-I RRB'!D23+'[5]lbs-I-coop'!D23+'[5]LBS-i-ksFC'!D23)</f>
        <v>1697653.1243130672</v>
      </c>
      <c r="E23" s="376"/>
    </row>
    <row r="24" spans="1:5">
      <c r="A24" s="373" t="s">
        <v>527</v>
      </c>
      <c r="B24" s="373" t="s">
        <v>379</v>
      </c>
      <c r="C24" s="374">
        <f>SUM('[5]LBS-I Pub'!C24+'[5]LBS-I Pvt'!C24+'[5]LBS-I RRB'!C24+'[5]lbs-I-coop'!C24+'[5]LBS-i-ksFC'!C24)</f>
        <v>28428</v>
      </c>
      <c r="D24" s="375">
        <f>SUM('[5]LBS-I Pub'!D24+'[5]LBS-I Pvt'!D24+'[5]LBS-I RRB'!D24+'[5]lbs-I-coop'!D24+'[5]LBS-i-ksFC'!D24)</f>
        <v>110111.93648811941</v>
      </c>
      <c r="E24" s="376"/>
    </row>
    <row r="25" spans="1:5">
      <c r="A25" s="373" t="s">
        <v>528</v>
      </c>
      <c r="B25" s="373" t="s">
        <v>380</v>
      </c>
      <c r="C25" s="374">
        <f>SUM('[5]LBS-I Pub'!C25+'[5]LBS-I Pvt'!C25+'[5]LBS-I RRB'!C25+'[5]lbs-I-coop'!C25+'[5]LBS-i-ksFC'!C25)</f>
        <v>51029</v>
      </c>
      <c r="D25" s="375">
        <f>SUM('[5]LBS-I Pub'!D25+'[5]LBS-I Pvt'!D25+'[5]LBS-I RRB'!D25+'[5]lbs-I-coop'!D25+'[5]LBS-i-ksFC'!D25)</f>
        <v>159898.71442607109</v>
      </c>
    </row>
    <row r="26" spans="1:5">
      <c r="A26" s="373" t="s">
        <v>529</v>
      </c>
      <c r="B26" s="373" t="s">
        <v>530</v>
      </c>
      <c r="C26" s="374">
        <f>SUM('[5]LBS-I Pub'!C26+'[5]LBS-I Pvt'!C26+'[5]LBS-I RRB'!C26+'[5]lbs-I-coop'!C26+'[5]LBS-i-ksFC'!C26)</f>
        <v>692508</v>
      </c>
      <c r="D26" s="375">
        <f>SUM('[5]LBS-I Pub'!D26+'[5]LBS-I Pvt'!D26+'[5]LBS-I RRB'!D26+'[5]lbs-I-coop'!D26+'[5]LBS-i-ksFC'!D26)</f>
        <v>1276606.1014753252</v>
      </c>
    </row>
    <row r="27" spans="1:5">
      <c r="A27" s="373">
        <v>2</v>
      </c>
      <c r="B27" s="373" t="s">
        <v>531</v>
      </c>
      <c r="C27" s="374">
        <f>SUM('[5]LBS-I Pub'!C27+'[5]LBS-I Pvt'!C27+'[5]LBS-I RRB'!C27+'[5]lbs-I-coop'!C27+'[5]LBS-i-ksFC'!C27)</f>
        <v>8787440</v>
      </c>
      <c r="D27" s="375">
        <f>SUM('[5]LBS-I Pub'!D27+'[5]LBS-I Pvt'!D27+'[5]LBS-I RRB'!D27+'[5]lbs-I-coop'!D27+'[5]LBS-i-ksFC'!D27)</f>
        <v>16002056.79706678</v>
      </c>
    </row>
    <row r="28" spans="1:5">
      <c r="A28" s="373">
        <v>3</v>
      </c>
      <c r="B28" s="373" t="s">
        <v>532</v>
      </c>
      <c r="C28" s="374">
        <f>SUM('[5]LBS-I Pub'!C28+'[5]LBS-I Pvt'!C28+'[5]LBS-I RRB'!C28+'[5]lbs-I-coop'!C28+'[5]LBS-i-ksFC'!C28)</f>
        <v>666250</v>
      </c>
      <c r="D28" s="375">
        <f>SUM('[5]LBS-I Pub'!D28+'[5]LBS-I Pvt'!D28+'[5]LBS-I RRB'!D28+'[5]lbs-I-coop'!D28+'[5]LBS-i-ksFC'!D28)</f>
        <v>1125649.841783067</v>
      </c>
    </row>
    <row r="29" spans="1:5">
      <c r="A29" s="373">
        <v>4</v>
      </c>
      <c r="B29" s="373" t="s">
        <v>533</v>
      </c>
      <c r="C29" s="374"/>
      <c r="D29" s="375"/>
    </row>
    <row r="30" spans="1:5">
      <c r="A30" s="373" t="s">
        <v>534</v>
      </c>
      <c r="B30" s="373" t="s">
        <v>535</v>
      </c>
      <c r="C30" s="374">
        <f>SUM('[5]LBS-I Pub'!C30+'[5]LBS-I Pvt'!C30+'[5]LBS-I RRB'!C30+'[5]lbs-I-coop'!C30+'[5]LBS-i-ksFC'!C30)</f>
        <v>1243</v>
      </c>
      <c r="D30" s="375">
        <f>SUM('[5]LBS-I Pub'!D30+'[5]LBS-I Pvt'!D30+'[5]LBS-I RRB'!D30+'[5]lbs-I-coop'!D30+'[5]LBS-i-ksFC'!D30)</f>
        <v>1944.93</v>
      </c>
    </row>
    <row r="31" spans="1:5" ht="46.5">
      <c r="A31" s="373" t="s">
        <v>536</v>
      </c>
      <c r="B31" s="373" t="s">
        <v>537</v>
      </c>
      <c r="C31" s="374">
        <f>SUM('[5]LBS-I Pub'!C31+'[5]LBS-I Pvt'!C31+'[5]LBS-I RRB'!C31+'[5]lbs-I-coop'!C31+'[5]LBS-i-ksFC'!C31)</f>
        <v>6319</v>
      </c>
      <c r="D31" s="375">
        <f>SUM('[5]LBS-I Pub'!D31+'[5]LBS-I Pvt'!D31+'[5]LBS-I RRB'!D31+'[5]lbs-I-coop'!D31+'[5]LBS-i-ksFC'!D31)</f>
        <v>1371248.8200000003</v>
      </c>
    </row>
    <row r="32" spans="1:5">
      <c r="A32" s="374" t="s">
        <v>538</v>
      </c>
      <c r="B32" s="374" t="s">
        <v>539</v>
      </c>
      <c r="C32" s="374">
        <f>SUM('[5]LBS-I Pub'!C32+'[5]LBS-I Pvt'!C32+'[5]LBS-I RRB'!C32+'[5]lbs-I-coop'!C32+'[5]LBS-i-ksFC'!C32)</f>
        <v>3144</v>
      </c>
      <c r="D32" s="375">
        <f>SUM('[5]LBS-I Pub'!D32+'[5]LBS-I Pvt'!D32+'[5]LBS-I RRB'!D32+'[5]lbs-I-coop'!D32+'[5]LBS-i-ksFC'!D32)</f>
        <v>127638.98</v>
      </c>
    </row>
    <row r="33" spans="1:4">
      <c r="A33" s="374" t="s">
        <v>540</v>
      </c>
      <c r="B33" s="374" t="s">
        <v>541</v>
      </c>
      <c r="C33" s="374">
        <f>SUM('[5]LBS-I Pub'!C33+'[5]LBS-I Pvt'!C33+'[5]LBS-I RRB'!C33+'[5]lbs-I-coop'!C33+'[5]LBS-i-ksFC'!C33)</f>
        <v>1571</v>
      </c>
      <c r="D33" s="375">
        <f>SUM('[5]LBS-I Pub'!D33+'[5]LBS-I Pvt'!D33+'[5]LBS-I RRB'!D33+'[5]lbs-I-coop'!D33+'[5]LBS-i-ksFC'!D33)</f>
        <v>273285.77</v>
      </c>
    </row>
    <row r="34" spans="1:4">
      <c r="A34" s="374" t="s">
        <v>542</v>
      </c>
      <c r="B34" s="374" t="s">
        <v>543</v>
      </c>
      <c r="C34" s="374">
        <f>SUM('[5]LBS-I Pub'!C34+'[5]LBS-I Pvt'!C34+'[5]LBS-I RRB'!C34+'[5]lbs-I-coop'!C34+'[5]LBS-i-ksFC'!C34)</f>
        <v>1604</v>
      </c>
      <c r="D34" s="375">
        <f>SUM('[5]LBS-I Pub'!D34+'[5]LBS-I Pvt'!D34+'[5]LBS-I RRB'!D34+'[5]lbs-I-coop'!D34+'[5]LBS-i-ksFC'!D34)</f>
        <v>970324.06999999983</v>
      </c>
    </row>
    <row r="35" spans="1:4">
      <c r="A35" s="373" t="s">
        <v>544</v>
      </c>
      <c r="B35" s="373" t="s">
        <v>524</v>
      </c>
      <c r="C35" s="374">
        <f>SUM('[5]LBS-I Pub'!C35+'[5]LBS-I Pvt'!C35+'[5]LBS-I RRB'!C35+'[5]lbs-I-coop'!C35+'[5]LBS-i-ksFC'!C35)</f>
        <v>14980</v>
      </c>
      <c r="D35" s="375">
        <f>SUM('[5]LBS-I Pub'!D35+'[5]LBS-I Pvt'!D35+'[5]LBS-I RRB'!D35+'[5]lbs-I-coop'!D35+'[5]LBS-i-ksFC'!D35)</f>
        <v>61702.425000000003</v>
      </c>
    </row>
    <row r="36" spans="1:4">
      <c r="A36" s="373" t="s">
        <v>545</v>
      </c>
      <c r="B36" s="373" t="s">
        <v>546</v>
      </c>
      <c r="C36" s="374">
        <f>SUM('[5]LBS-I Pub'!C36+'[5]LBS-I Pvt'!C36+'[5]LBS-I RRB'!C36+'[5]lbs-I-coop'!C36+'[5]LBS-i-ksFC'!C36)</f>
        <v>146487</v>
      </c>
      <c r="D36" s="375">
        <f>SUM('[5]LBS-I Pub'!D36+'[5]LBS-I Pvt'!D36+'[5]LBS-I RRB'!D36+'[5]lbs-I-coop'!D36+'[5]LBS-i-ksFC'!D36)</f>
        <v>2594831.6269999999</v>
      </c>
    </row>
    <row r="37" spans="1:4">
      <c r="A37" s="373" t="s">
        <v>547</v>
      </c>
      <c r="B37" s="373" t="s">
        <v>548</v>
      </c>
      <c r="C37" s="374">
        <f>SUM('[5]LBS-I Pub'!C37+'[5]LBS-I Pvt'!C37+'[5]LBS-I RRB'!C37+'[5]lbs-I-coop'!C37+'[5]LBS-i-ksFC'!C37)</f>
        <v>174909</v>
      </c>
      <c r="D37" s="375">
        <f>SUM('[5]LBS-I Pub'!D37+'[5]LBS-I Pvt'!D37+'[5]LBS-I RRB'!D37+'[5]lbs-I-coop'!D37+'[5]LBS-i-ksFC'!D37)</f>
        <v>1412013.82</v>
      </c>
    </row>
    <row r="38" spans="1:4">
      <c r="A38" s="373" t="s">
        <v>549</v>
      </c>
      <c r="B38" s="373" t="s">
        <v>530</v>
      </c>
      <c r="C38" s="374">
        <f>SUM('[5]LBS-I Pub'!C38+'[5]LBS-I Pvt'!C38+'[5]LBS-I RRB'!C38+'[5]lbs-I-coop'!C38+'[5]LBS-i-ksFC'!C38)</f>
        <v>792195</v>
      </c>
      <c r="D38" s="375">
        <f>SUM('[5]LBS-I Pub'!D38+'[5]LBS-I Pvt'!D38+'[5]LBS-I RRB'!D38+'[5]lbs-I-coop'!D38+'[5]LBS-i-ksFC'!D38)</f>
        <v>4816494.2349999994</v>
      </c>
    </row>
    <row r="39" spans="1:4">
      <c r="A39" s="373">
        <v>5</v>
      </c>
      <c r="B39" s="373" t="s">
        <v>550</v>
      </c>
      <c r="C39" s="374">
        <f>SUM(C30+C31+C35+C36+C37+C38)</f>
        <v>1136133</v>
      </c>
      <c r="D39" s="375">
        <f>SUM(D30+D31+D35+D36+D37+D38)</f>
        <v>10258235.857000001</v>
      </c>
    </row>
    <row r="40" spans="1:4" ht="24" thickBot="1">
      <c r="A40" s="374"/>
      <c r="B40" s="373" t="s">
        <v>551</v>
      </c>
      <c r="C40" s="377">
        <f>SUM(C27+C39)</f>
        <v>9923573</v>
      </c>
      <c r="D40" s="378">
        <f>SUM(D27+D39)</f>
        <v>26260292.654066779</v>
      </c>
    </row>
    <row r="41" spans="1:4">
      <c r="A41" s="374"/>
      <c r="B41" s="374"/>
      <c r="C41" s="374"/>
      <c r="D41" s="374"/>
    </row>
    <row r="42" spans="1:4">
      <c r="A42" s="374"/>
      <c r="B42" s="374"/>
      <c r="C42" s="374"/>
      <c r="D42" s="374"/>
    </row>
    <row r="43" spans="1:4">
      <c r="A43" s="690"/>
      <c r="B43" s="690"/>
      <c r="C43" s="690"/>
      <c r="D43" s="690"/>
    </row>
    <row r="44" spans="1:4">
      <c r="A44" s="379"/>
      <c r="B44" s="684"/>
      <c r="C44" s="684"/>
      <c r="D44" s="684"/>
    </row>
    <row r="45" spans="1:4">
      <c r="A45" s="380"/>
      <c r="B45" s="380"/>
      <c r="C45" s="380"/>
      <c r="D45" s="381"/>
    </row>
  </sheetData>
  <mergeCells count="6">
    <mergeCell ref="B44:D44"/>
    <mergeCell ref="A3:D3"/>
    <mergeCell ref="C5:D5"/>
    <mergeCell ref="A6:C6"/>
    <mergeCell ref="C8:D8"/>
    <mergeCell ref="A43:D4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40"/>
  <sheetViews>
    <sheetView topLeftCell="A37" workbookViewId="0">
      <selection activeCell="G6" sqref="G6"/>
    </sheetView>
  </sheetViews>
  <sheetFormatPr defaultColWidth="25.7109375" defaultRowHeight="23.25"/>
  <cols>
    <col min="1" max="1" width="11.140625" style="383" customWidth="1"/>
    <col min="2" max="2" width="54.7109375" style="383" customWidth="1"/>
    <col min="3" max="3" width="25.7109375" style="383" customWidth="1"/>
    <col min="4" max="4" width="22.5703125" style="383" customWidth="1"/>
    <col min="5" max="5" width="30.42578125" style="383" customWidth="1"/>
    <col min="6" max="6" width="25.7109375" style="383" customWidth="1"/>
    <col min="7" max="16384" width="25.7109375" style="383"/>
  </cols>
  <sheetData>
    <row r="1" spans="1:6">
      <c r="A1" s="382"/>
      <c r="B1" s="382"/>
      <c r="C1" s="691" t="s">
        <v>491</v>
      </c>
      <c r="D1" s="691"/>
      <c r="E1" s="382" t="s">
        <v>552</v>
      </c>
      <c r="F1" s="382"/>
    </row>
    <row r="2" spans="1:6">
      <c r="A2" s="692" t="str">
        <f>'[5]LBS-II-KSFC'!A3:F3</f>
        <v>Statement showing Disbursements and Outstanding  for the quarter ended :  SEPT 2017</v>
      </c>
      <c r="B2" s="692"/>
      <c r="C2" s="692"/>
      <c r="D2" s="692"/>
      <c r="E2" s="692"/>
      <c r="F2" s="692"/>
    </row>
    <row r="3" spans="1:6">
      <c r="A3" s="382"/>
      <c r="B3" s="382"/>
      <c r="C3" s="382"/>
      <c r="D3" s="382" t="s">
        <v>62</v>
      </c>
      <c r="E3" s="382"/>
      <c r="F3" s="382"/>
    </row>
    <row r="4" spans="1:6" ht="1.5" customHeight="1">
      <c r="A4" s="382"/>
      <c r="B4" s="382"/>
      <c r="C4" s="382"/>
      <c r="D4" s="382"/>
      <c r="E4" s="384" t="s">
        <v>494</v>
      </c>
      <c r="F4" s="384"/>
    </row>
    <row r="5" spans="1:6" hidden="1">
      <c r="A5" s="385" t="s">
        <v>495</v>
      </c>
      <c r="B5" s="385"/>
      <c r="C5" s="385"/>
      <c r="D5" s="385"/>
      <c r="E5" s="384" t="s">
        <v>553</v>
      </c>
      <c r="F5" s="384"/>
    </row>
    <row r="6" spans="1:6" ht="56.25" customHeight="1">
      <c r="A6" s="373" t="s">
        <v>497</v>
      </c>
      <c r="B6" s="373" t="s">
        <v>554</v>
      </c>
      <c r="C6" s="689" t="s">
        <v>555</v>
      </c>
      <c r="D6" s="689"/>
      <c r="E6" s="689" t="s">
        <v>556</v>
      </c>
      <c r="F6" s="689"/>
    </row>
    <row r="7" spans="1:6" ht="47.25" customHeight="1">
      <c r="A7" s="374"/>
      <c r="B7" s="374"/>
      <c r="C7" s="373" t="s">
        <v>557</v>
      </c>
      <c r="D7" s="373" t="s">
        <v>420</v>
      </c>
      <c r="E7" s="373" t="s">
        <v>500</v>
      </c>
      <c r="F7" s="373" t="s">
        <v>420</v>
      </c>
    </row>
    <row r="8" spans="1:6" ht="39.950000000000003" customHeight="1">
      <c r="A8" s="373">
        <v>1</v>
      </c>
      <c r="B8" s="373" t="s">
        <v>501</v>
      </c>
      <c r="C8" s="374"/>
      <c r="D8" s="374"/>
      <c r="E8" s="374"/>
      <c r="F8" s="374"/>
    </row>
    <row r="9" spans="1:6" ht="39.950000000000003" customHeight="1">
      <c r="A9" s="373" t="s">
        <v>502</v>
      </c>
      <c r="B9" s="373" t="s">
        <v>558</v>
      </c>
      <c r="C9" s="373">
        <f>SUM(C10+C11+C12)</f>
        <v>3282403</v>
      </c>
      <c r="D9" s="386">
        <f>SUM(D10+D11+D12)</f>
        <v>4402378.203150034</v>
      </c>
      <c r="E9" s="373">
        <f t="shared" ref="E9:F9" si="0">SUM(E10+E11+E12)</f>
        <v>8596718</v>
      </c>
      <c r="F9" s="386">
        <f t="shared" si="0"/>
        <v>12064039.95726865</v>
      </c>
    </row>
    <row r="10" spans="1:6" ht="28.5" customHeight="1">
      <c r="A10" s="374" t="s">
        <v>504</v>
      </c>
      <c r="B10" s="374" t="s">
        <v>505</v>
      </c>
      <c r="C10" s="373">
        <f>SUM('[5]LBS-II Pub'!C11+'[5]LBS_II Pvt'!C11+'[5]LBS-II RRB'!C11+'[5]LBS-II-COOP'!C11+'[5]LBS-II-KSFC'!C11)</f>
        <v>3208804</v>
      </c>
      <c r="D10" s="386">
        <f>SUM('[5]LBS-II Pub'!D11+'[5]LBS_II Pvt'!D11+'[5]LBS-II RRB'!D11+'[5]LBS-II-COOP'!D11+'[5]LBS-II-KSFC'!D11)</f>
        <v>3512255.2609505402</v>
      </c>
      <c r="E10" s="373">
        <f>SUM('[5]LBS-II Pub'!E11+'[5]LBS_II Pvt'!E11+'[5]LBS-II RRB'!E11+'[5]LBS-II-COOP'!E11+'[5]LBS-II-KSFC'!E11)</f>
        <v>8045520</v>
      </c>
      <c r="F10" s="386">
        <f>SUM('[5]LBS-II Pub'!F11+'[5]LBS_II Pvt'!F11+'[5]LBS-II RRB'!F11+'[5]LBS-II-COOP'!F11+'[5]LBS-II-KSFC'!F11)</f>
        <v>10165964.632258778</v>
      </c>
    </row>
    <row r="11" spans="1:6" ht="27" customHeight="1">
      <c r="A11" s="374" t="s">
        <v>506</v>
      </c>
      <c r="B11" s="374" t="s">
        <v>507</v>
      </c>
      <c r="C11" s="373">
        <f>SUM('[5]LBS-II Pub'!C12+'[5]LBS_II Pvt'!C12+'[5]LBS-II RRB'!C12+'[5]LBS-II-COOP'!C12+'[5]LBS-II-KSFC'!C12)</f>
        <v>48746</v>
      </c>
      <c r="D11" s="386">
        <f>SUM('[5]LBS-II Pub'!D12+'[5]LBS_II Pvt'!D12+'[5]LBS-II RRB'!D12+'[5]LBS-II-COOP'!D12+'[5]LBS-II-KSFC'!D12)</f>
        <v>145773.9839278</v>
      </c>
      <c r="E11" s="373">
        <f>SUM('[5]LBS-II Pub'!E12+'[5]LBS_II Pvt'!E12+'[5]LBS-II RRB'!E12+'[5]LBS-II-COOP'!E12+'[5]LBS-II-KSFC'!E12)</f>
        <v>420343</v>
      </c>
      <c r="F11" s="386">
        <f>SUM('[5]LBS-II Pub'!F12+'[5]LBS_II Pvt'!F12+'[5]LBS-II RRB'!F12+'[5]LBS-II-COOP'!F12+'[5]LBS-II-KSFC'!F12)</f>
        <v>739679.58615710004</v>
      </c>
    </row>
    <row r="12" spans="1:6" ht="32.25" customHeight="1">
      <c r="A12" s="374" t="s">
        <v>508</v>
      </c>
      <c r="B12" s="374" t="s">
        <v>509</v>
      </c>
      <c r="C12" s="373">
        <f>SUM('[5]LBS-II Pub'!C13+'[5]LBS_II Pvt'!C13+'[5]LBS-II RRB'!C13+'[5]LBS-II-COOP'!C13+'[5]LBS-II-KSFC'!C13)</f>
        <v>24853</v>
      </c>
      <c r="D12" s="386">
        <f>SUM('[5]LBS-II Pub'!D13+'[5]LBS_II Pvt'!D13+'[5]LBS-II RRB'!D13+'[5]LBS-II-COOP'!D13+'[5]LBS-II-KSFC'!D13)</f>
        <v>744348.95827169355</v>
      </c>
      <c r="E12" s="373">
        <f>SUM('[5]LBS-II Pub'!E13+'[5]LBS_II Pvt'!E13+'[5]LBS-II RRB'!E13+'[5]LBS-II-COOP'!E13+'[5]LBS-II-KSFC'!E13)</f>
        <v>130855</v>
      </c>
      <c r="F12" s="386">
        <f>SUM('[5]LBS-II Pub'!F13+'[5]LBS_II Pvt'!F13+'[5]LBS-II RRB'!F13+'[5]LBS-II-COOP'!F13+'[5]LBS-II-KSFC'!F13)</f>
        <v>1158395.738852771</v>
      </c>
    </row>
    <row r="13" spans="1:6" ht="45" customHeight="1">
      <c r="A13" s="373" t="s">
        <v>510</v>
      </c>
      <c r="B13" s="373" t="s">
        <v>511</v>
      </c>
      <c r="C13" s="373">
        <f>SUM('[5]LBS-II Pub'!C14+'[5]LBS_II Pvt'!C14+'[5]LBS-II RRB'!C14+'[5]LBS-II-COOP'!C14+'[5]LBS-II-KSFC'!C14)</f>
        <v>520585</v>
      </c>
      <c r="D13" s="386">
        <f>SUM('[5]LBS-II Pub'!D14+'[5]LBS_II Pvt'!D14+'[5]LBS-II RRB'!D14+'[5]LBS-II-COOP'!D14+'[5]LBS-II-KSFC'!D14)</f>
        <v>3124612.932014883</v>
      </c>
      <c r="E13" s="373">
        <f>SUM('[5]LBS-II Pub'!E14+'[5]LBS_II Pvt'!E14+'[5]LBS-II RRB'!E14+'[5]LBS-II-COOP'!E14+'[5]LBS-II-KSFC'!E14)</f>
        <v>1583724</v>
      </c>
      <c r="F13" s="386">
        <f>SUM('[5]LBS-II Pub'!F14+'[5]LBS_II Pvt'!F14+'[5]LBS-II RRB'!F14+'[5]LBS-II-COOP'!F14+'[5]LBS-II-KSFC'!F14)</f>
        <v>8062849.0685463399</v>
      </c>
    </row>
    <row r="14" spans="1:6" ht="45" customHeight="1">
      <c r="A14" s="374" t="s">
        <v>512</v>
      </c>
      <c r="B14" s="374" t="s">
        <v>513</v>
      </c>
      <c r="C14" s="373">
        <f>SUM('[5]LBS-II Pub'!C15+'[5]LBS_II Pvt'!C15+'[5]LBS-II RRB'!C15+'[5]LBS-II-COOP'!C15+'[5]LBS-II-KSFC'!C15)</f>
        <v>441697</v>
      </c>
      <c r="D14" s="386">
        <f>SUM('[5]LBS-II Pub'!D15+'[5]LBS_II Pvt'!D15+'[5]LBS-II RRB'!D15+'[5]LBS-II-COOP'!D15+'[5]LBS-II-KSFC'!D15)</f>
        <v>1428075.305013262</v>
      </c>
      <c r="E14" s="373">
        <f>SUM('[5]LBS-II Pub'!E15+'[5]LBS_II Pvt'!E15+'[5]LBS-II RRB'!E15+'[5]LBS-II-COOP'!E15+'[5]LBS-II-KSFC'!E15)</f>
        <v>1289645</v>
      </c>
      <c r="F14" s="386">
        <f>SUM('[5]LBS-II Pub'!F15+'[5]LBS_II Pvt'!F15+'[5]LBS-II RRB'!F15+'[5]LBS-II-COOP'!F15+'[5]LBS-II-KSFC'!F15)</f>
        <v>3380077.4722464001</v>
      </c>
    </row>
    <row r="15" spans="1:6" ht="45" customHeight="1">
      <c r="A15" s="374" t="s">
        <v>514</v>
      </c>
      <c r="B15" s="374" t="s">
        <v>515</v>
      </c>
      <c r="C15" s="373">
        <f>SUM('[5]LBS-II Pub'!C16+'[5]LBS_II Pvt'!C16+'[5]LBS-II RRB'!C16+'[5]LBS-II-COOP'!C16+'[5]LBS-II-KSFC'!C16)</f>
        <v>34662</v>
      </c>
      <c r="D15" s="386">
        <f>SUM('[5]LBS-II Pub'!D16+'[5]LBS_II Pvt'!D16+'[5]LBS-II RRB'!D16+'[5]LBS-II-COOP'!D16+'[5]LBS-II-KSFC'!D16)</f>
        <v>1166687.764673779</v>
      </c>
      <c r="E15" s="373">
        <f>SUM('[5]LBS-II Pub'!E16+'[5]LBS_II Pvt'!E16+'[5]LBS-II RRB'!E16+'[5]LBS-II-COOP'!E16+'[5]LBS-II-KSFC'!E16)</f>
        <v>149976</v>
      </c>
      <c r="F15" s="386">
        <f>SUM('[5]LBS-II Pub'!F16+'[5]LBS_II Pvt'!F16+'[5]LBS-II RRB'!F16+'[5]LBS-II-COOP'!F16+'[5]LBS-II-KSFC'!F16)</f>
        <v>2838413.1920797671</v>
      </c>
    </row>
    <row r="16" spans="1:6" ht="71.25" customHeight="1">
      <c r="A16" s="374" t="s">
        <v>516</v>
      </c>
      <c r="B16" s="374" t="s">
        <v>517</v>
      </c>
      <c r="C16" s="373">
        <f>SUM('[5]LBS-II Pub'!C17+'[5]LBS_II Pvt'!C17+'[5]LBS-II RRB'!C17+'[5]LBS-II-COOP'!C17+'[5]LBS-II-KSFC'!C17)</f>
        <v>2679</v>
      </c>
      <c r="D16" s="386">
        <f>SUM('[5]LBS-II Pub'!D17+'[5]LBS_II Pvt'!D17+'[5]LBS-II RRB'!D17+'[5]LBS-II-COOP'!D17+'[5]LBS-II-KSFC'!D17)</f>
        <v>259692.662327842</v>
      </c>
      <c r="E16" s="373">
        <f>SUM('[5]LBS-II Pub'!E17+'[5]LBS_II Pvt'!E17+'[5]LBS-II RRB'!E17+'[5]LBS-II-COOP'!E17+'[5]LBS-II-KSFC'!E17)</f>
        <v>19756</v>
      </c>
      <c r="F16" s="386">
        <f>SUM('[5]LBS-II Pub'!F17+'[5]LBS_II Pvt'!F17+'[5]LBS-II RRB'!F17+'[5]LBS-II-COOP'!F17+'[5]LBS-II-KSFC'!F17)</f>
        <v>1384384.5331837679</v>
      </c>
    </row>
    <row r="17" spans="1:6">
      <c r="A17" s="374" t="s">
        <v>518</v>
      </c>
      <c r="B17" s="374" t="s">
        <v>519</v>
      </c>
      <c r="C17" s="373">
        <f>SUM('[5]LBS-II Pub'!C18+'[5]LBS_II Pvt'!C18+'[5]LBS-II RRB'!C18+'[5]LBS-II-COOP'!C18+'[5]LBS-II-KSFC'!C18)</f>
        <v>481</v>
      </c>
      <c r="D17" s="386">
        <f>SUM('[5]LBS-II Pub'!D18+'[5]LBS_II Pvt'!D18+'[5]LBS-II RRB'!D18+'[5]LBS-II-COOP'!D18+'[5]LBS-II-KSFC'!D18)</f>
        <v>1884.13</v>
      </c>
      <c r="E17" s="373">
        <f>SUM('[5]LBS-II Pub'!E18+'[5]LBS_II Pvt'!E18+'[5]LBS-II RRB'!E18+'[5]LBS-II-COOP'!E18+'[5]LBS-II-KSFC'!E18)</f>
        <v>1588</v>
      </c>
      <c r="F17" s="386">
        <f>SUM('[5]LBS-II Pub'!F18+'[5]LBS_II Pvt'!F18+'[5]LBS-II RRB'!F18+'[5]LBS-II-COOP'!F18+'[5]LBS-II-KSFC'!F18)</f>
        <v>6273.7334070999996</v>
      </c>
    </row>
    <row r="18" spans="1:6">
      <c r="A18" s="374" t="s">
        <v>520</v>
      </c>
      <c r="B18" s="374" t="s">
        <v>521</v>
      </c>
      <c r="C18" s="373">
        <f>SUM('[5]LBS-II Pub'!C19+'[5]LBS_II Pvt'!C19+'[5]LBS-II RRB'!C19+'[5]LBS-II-COOP'!C19+'[5]LBS-II-KSFC'!C19)</f>
        <v>41066</v>
      </c>
      <c r="D18" s="386">
        <f>SUM('[5]LBS-II Pub'!D19+'[5]LBS_II Pvt'!D19+'[5]LBS-II RRB'!D19+'[5]LBS-II-COOP'!D19+'[5]LBS-II-KSFC'!D19)</f>
        <v>268273.07</v>
      </c>
      <c r="E18" s="373">
        <f>SUM('[5]LBS-II Pub'!E19+'[5]LBS_II Pvt'!E19+'[5]LBS-II RRB'!E19+'[5]LBS-II-COOP'!E19+'[5]LBS-II-KSFC'!E19)</f>
        <v>122759</v>
      </c>
      <c r="F18" s="386">
        <f>SUM('[5]LBS-II Pub'!F19+'[5]LBS_II Pvt'!F19+'[5]LBS-II RRB'!F19+'[5]LBS-II-COOP'!F19+'[5]LBS-II-KSFC'!F19)</f>
        <v>453700.13762929995</v>
      </c>
    </row>
    <row r="19" spans="1:6">
      <c r="A19" s="373" t="s">
        <v>522</v>
      </c>
      <c r="B19" s="373" t="s">
        <v>376</v>
      </c>
      <c r="C19" s="373">
        <f>SUM('[5]LBS-II Pub'!C20+'[5]LBS_II Pvt'!C20+'[5]LBS-II RRB'!C20+'[5]LBS-II-COOP'!C20+'[5]LBS-II-KSFC'!C20)</f>
        <v>857</v>
      </c>
      <c r="D19" s="386">
        <f>SUM('[5]LBS-II Pub'!D20+'[5]LBS_II Pvt'!D20+'[5]LBS-II RRB'!D20+'[5]LBS-II-COOP'!D20+'[5]LBS-II-KSFC'!D20)</f>
        <v>58031.713278199997</v>
      </c>
      <c r="E19" s="373">
        <f>SUM('[5]LBS-II Pub'!E20+'[5]LBS_II Pvt'!E20+'[5]LBS-II RRB'!E20+'[5]LBS-II-COOP'!E20+'[5]LBS-II-KSFC'!E20)</f>
        <v>1668</v>
      </c>
      <c r="F19" s="386">
        <f>SUM('[5]LBS-II Pub'!F20+'[5]LBS_II Pvt'!F20+'[5]LBS-II RRB'!F20+'[5]LBS-II-COOP'!F20+'[5]LBS-II-KSFC'!F20)</f>
        <v>252468.6387485</v>
      </c>
    </row>
    <row r="20" spans="1:6">
      <c r="A20" s="373" t="s">
        <v>523</v>
      </c>
      <c r="B20" s="373" t="s">
        <v>524</v>
      </c>
      <c r="C20" s="373">
        <f>SUM('[5]LBS-II Pub'!C21+'[5]LBS_II Pvt'!C21+'[5]LBS-II RRB'!C21+'[5]LBS-II-COOP'!C21+'[5]LBS-II-KSFC'!C21)</f>
        <v>72496</v>
      </c>
      <c r="D20" s="386">
        <f>SUM('[5]LBS-II Pub'!D21+'[5]LBS_II Pvt'!D21+'[5]LBS-II RRB'!D21+'[5]LBS-II-COOP'!D21+'[5]LBS-II-KSFC'!D21)</f>
        <v>92180.161308700001</v>
      </c>
      <c r="E20" s="373">
        <f>SUM('[5]LBS-II Pub'!E21+'[5]LBS_II Pvt'!E21+'[5]LBS-II RRB'!E21+'[5]LBS-II-COOP'!E21+'[5]LBS-II-KSFC'!E21)</f>
        <v>225750</v>
      </c>
      <c r="F20" s="386">
        <f>SUM('[5]LBS-II Pub'!F21+'[5]LBS_II Pvt'!F21+'[5]LBS-II RRB'!F21+'[5]LBS-II-COOP'!F21+'[5]LBS-II-KSFC'!F21)</f>
        <v>595491.98744649999</v>
      </c>
    </row>
    <row r="21" spans="1:6">
      <c r="A21" s="373" t="s">
        <v>525</v>
      </c>
      <c r="B21" s="373" t="s">
        <v>526</v>
      </c>
      <c r="C21" s="373">
        <f>SUM('[5]LBS-II Pub'!C22+'[5]LBS_II Pvt'!C22+'[5]LBS-II RRB'!C22+'[5]LBS-II-COOP'!C22+'[5]LBS-II-KSFC'!C22)</f>
        <v>64098</v>
      </c>
      <c r="D21" s="386">
        <f>SUM('[5]LBS-II Pub'!D22+'[5]LBS_II Pvt'!D22+'[5]LBS-II RRB'!D22+'[5]LBS-II-COOP'!D22+'[5]LBS-II-KSFC'!D22)</f>
        <v>644948.93179579999</v>
      </c>
      <c r="E21" s="373">
        <f>SUM('[5]LBS-II Pub'!E22+'[5]LBS_II Pvt'!E22+'[5]LBS-II RRB'!E22+'[5]LBS-II-COOP'!E22+'[5]LBS-II-KSFC'!E22)</f>
        <v>578168</v>
      </c>
      <c r="F21" s="386">
        <f>SUM('[5]LBS-II Pub'!F22+'[5]LBS_II Pvt'!F22+'[5]LBS-II RRB'!F22+'[5]LBS-II-COOP'!F22+'[5]LBS-II-KSFC'!F22)</f>
        <v>4772633.8401002605</v>
      </c>
    </row>
    <row r="22" spans="1:6">
      <c r="A22" s="373" t="s">
        <v>527</v>
      </c>
      <c r="B22" s="373" t="s">
        <v>379</v>
      </c>
      <c r="C22" s="373">
        <f>SUM('[5]LBS-II Pub'!C23+'[5]LBS_II Pvt'!C23+'[5]LBS-II RRB'!C23+'[5]LBS-II-COOP'!C23+'[5]LBS-II-KSFC'!C23)</f>
        <v>792</v>
      </c>
      <c r="D22" s="386">
        <f>SUM('[5]LBS-II Pub'!D23+'[5]LBS_II Pvt'!D23+'[5]LBS-II RRB'!D23+'[5]LBS-II-COOP'!D23+'[5]LBS-II-KSFC'!D23)</f>
        <v>13794.866049999999</v>
      </c>
      <c r="E22" s="373">
        <f>SUM('[5]LBS-II Pub'!E23+'[5]LBS_II Pvt'!E23+'[5]LBS-II RRB'!E23+'[5]LBS-II-COOP'!E23+'[5]LBS-II-KSFC'!E23)</f>
        <v>660</v>
      </c>
      <c r="F22" s="386">
        <f>SUM('[5]LBS-II Pub'!F23+'[5]LBS_II Pvt'!F23+'[5]LBS-II RRB'!F23+'[5]LBS-II-COOP'!F23+'[5]LBS-II-KSFC'!F23)</f>
        <v>16843.513628200002</v>
      </c>
    </row>
    <row r="23" spans="1:6">
      <c r="A23" s="373" t="s">
        <v>528</v>
      </c>
      <c r="B23" s="373" t="s">
        <v>380</v>
      </c>
      <c r="C23" s="373">
        <f>SUM('[5]LBS-II Pub'!C24+'[5]LBS_II Pvt'!C24+'[5]LBS-II RRB'!C24+'[5]LBS-II-COOP'!C24+'[5]LBS-II-KSFC'!C24)</f>
        <v>716</v>
      </c>
      <c r="D23" s="386">
        <f>SUM('[5]LBS-II Pub'!D24+'[5]LBS_II Pvt'!D24+'[5]LBS-II RRB'!D24+'[5]LBS-II-COOP'!D24+'[5]LBS-II-KSFC'!D24)</f>
        <v>17681.434359999999</v>
      </c>
      <c r="E23" s="373">
        <f>SUM('[5]LBS-II Pub'!E24+'[5]LBS_II Pvt'!E24+'[5]LBS-II RRB'!E24+'[5]LBS-II-COOP'!E24+'[5]LBS-II-KSFC'!E24)</f>
        <v>19297</v>
      </c>
      <c r="F23" s="386">
        <f>SUM('[5]LBS-II Pub'!F24+'[5]LBS_II Pvt'!F24+'[5]LBS-II RRB'!F24+'[5]LBS-II-COOP'!F24+'[5]LBS-II-KSFC'!F24)</f>
        <v>56915.748954499999</v>
      </c>
    </row>
    <row r="24" spans="1:6">
      <c r="A24" s="373" t="s">
        <v>529</v>
      </c>
      <c r="B24" s="373" t="s">
        <v>530</v>
      </c>
      <c r="C24" s="373">
        <f>SUM('[5]LBS-II Pub'!C25+'[5]LBS_II Pvt'!C25+'[5]LBS-II RRB'!C25+'[5]LBS-II-COOP'!C25+'[5]LBS-II-KSFC'!C25)</f>
        <v>131669</v>
      </c>
      <c r="D24" s="386">
        <f>SUM('[5]LBS-II Pub'!D25+'[5]LBS_II Pvt'!D25+'[5]LBS-II RRB'!D25+'[5]LBS-II-COOP'!D25+'[5]LBS-II-KSFC'!D25)</f>
        <v>210674.694498</v>
      </c>
      <c r="E24" s="373">
        <f>SUM('[5]LBS-II Pub'!E25+'[5]LBS_II Pvt'!E25+'[5]LBS-II RRB'!E25+'[5]LBS-II-COOP'!E25+'[5]LBS-II-KSFC'!E25)</f>
        <v>231060</v>
      </c>
      <c r="F24" s="386">
        <f>SUM('[5]LBS-II Pub'!F25+'[5]LBS_II Pvt'!F25+'[5]LBS-II RRB'!F25+'[5]LBS-II-COOP'!F25+'[5]LBS-II-KSFC'!F25)</f>
        <v>445009.0385409001</v>
      </c>
    </row>
    <row r="25" spans="1:6" ht="46.5">
      <c r="A25" s="373">
        <v>2</v>
      </c>
      <c r="B25" s="373" t="s">
        <v>531</v>
      </c>
      <c r="C25" s="373">
        <f>SUM('[5]LBS-II Pub'!C26+'[5]LBS_II Pvt'!C26+'[5]LBS-II RRB'!C26+'[5]LBS-II-COOP'!C26+'[5]LBS-II-KSFC'!C26)</f>
        <v>4073616</v>
      </c>
      <c r="D25" s="386">
        <f>SUM('[5]LBS-II Pub'!D26+'[5]LBS_II Pvt'!D26+'[5]LBS-II RRB'!D26+'[5]LBS-II-COOP'!D26+'[5]LBS-II-KSFC'!D26)</f>
        <v>8564302.9364556186</v>
      </c>
      <c r="E25" s="373">
        <f>SUM('[5]LBS-II Pub'!E26+'[5]LBS_II Pvt'!E26+'[5]LBS-II RRB'!E26+'[5]LBS-II-COOP'!E26+'[5]LBS-II-KSFC'!E26)</f>
        <v>11237045</v>
      </c>
      <c r="F25" s="386">
        <f>SUM('[5]LBS-II Pub'!F26+'[5]LBS_II Pvt'!F26+'[5]LBS-II RRB'!F26+'[5]LBS-II-COOP'!F26+'[5]LBS-II-KSFC'!F26)</f>
        <v>26266251.793233845</v>
      </c>
    </row>
    <row r="26" spans="1:6" ht="46.5">
      <c r="A26" s="373">
        <v>3</v>
      </c>
      <c r="B26" s="373" t="s">
        <v>532</v>
      </c>
      <c r="C26" s="373">
        <f>SUM('[5]LBS-II Pub'!C27+'[5]LBS_II Pvt'!C27+'[5]LBS-II RRB'!C27+'[5]LBS-II-COOP'!C27+'[5]LBS-II-KSFC'!C27)</f>
        <v>2317351</v>
      </c>
      <c r="D26" s="386">
        <f>SUM('[5]LBS-II Pub'!D27+'[5]LBS_II Pvt'!D27+'[5]LBS-II RRB'!D27+'[5]LBS-II-COOP'!D27+'[5]LBS-II-KSFC'!D27)</f>
        <v>2923937.59598422</v>
      </c>
      <c r="E26" s="373">
        <f>SUM('[5]LBS-II Pub'!E27+'[5]LBS_II Pvt'!E27+'[5]LBS-II RRB'!E27+'[5]LBS-II-COOP'!E27+'[5]LBS-II-KSFC'!E27)</f>
        <v>6830746</v>
      </c>
      <c r="F26" s="386">
        <f>SUM('[5]LBS-II Pub'!F27+'[5]LBS_II Pvt'!F27+'[5]LBS-II RRB'!F27+'[5]LBS-II-COOP'!F27+'[5]LBS-II-KSFC'!F27)</f>
        <v>8492309.9340398405</v>
      </c>
    </row>
    <row r="27" spans="1:6">
      <c r="A27" s="373">
        <v>4</v>
      </c>
      <c r="B27" s="373" t="s">
        <v>533</v>
      </c>
      <c r="C27" s="373"/>
      <c r="D27" s="386"/>
      <c r="E27" s="373"/>
      <c r="F27" s="386"/>
    </row>
    <row r="28" spans="1:6">
      <c r="A28" s="373" t="s">
        <v>534</v>
      </c>
      <c r="B28" s="373" t="s">
        <v>535</v>
      </c>
      <c r="C28" s="373">
        <f>SUM('[5]LBS-II Pub'!C29+'[5]LBS_II Pvt'!C29+'[5]LBS-II RRB'!C29+'[5]LBS-II-COOP'!C29+'[5]LBS-II-KSFC'!C29)</f>
        <v>4770</v>
      </c>
      <c r="D28" s="386">
        <f>SUM('[5]LBS-II Pub'!D29+'[5]LBS_II Pvt'!D29+'[5]LBS-II RRB'!D29+'[5]LBS-II-COOP'!D29+'[5]LBS-II-KSFC'!D29)</f>
        <v>17353.809999999998</v>
      </c>
      <c r="E28" s="373">
        <f>SUM('[5]LBS-II Pub'!E29+'[5]LBS_II Pvt'!E29+'[5]LBS-II RRB'!E29+'[5]LBS-II-COOP'!E29+'[5]LBS-II-KSFC'!E29)</f>
        <v>25601</v>
      </c>
      <c r="F28" s="386">
        <f>SUM('[5]LBS-II Pub'!F29+'[5]LBS_II Pvt'!F29+'[5]LBS-II RRB'!F29+'[5]LBS-II-COOP'!F29+'[5]LBS-II-KSFC'!F29)</f>
        <v>45984.743490400004</v>
      </c>
    </row>
    <row r="29" spans="1:6" ht="49.5" customHeight="1">
      <c r="A29" s="373" t="s">
        <v>536</v>
      </c>
      <c r="B29" s="373" t="s">
        <v>559</v>
      </c>
      <c r="C29" s="373">
        <f>SUM('[5]LBS-II Pub'!C30+'[5]LBS_II Pvt'!C30+'[5]LBS-II RRB'!C30+'[5]LBS-II-COOP'!C30+'[5]LBS-II-KSFC'!C30)</f>
        <v>4695</v>
      </c>
      <c r="D29" s="386">
        <f>SUM('[5]LBS-II Pub'!D30+'[5]LBS_II Pvt'!D30+'[5]LBS-II RRB'!D30+'[5]LBS-II-COOP'!D30+'[5]LBS-II-KSFC'!D30)</f>
        <v>395345.70654485101</v>
      </c>
      <c r="E29" s="373">
        <f>SUM('[5]LBS-II Pub'!E30+'[5]LBS_II Pvt'!E30+'[5]LBS-II RRB'!E30+'[5]LBS-II-COOP'!E30+'[5]LBS-II-KSFC'!E30)</f>
        <v>6123</v>
      </c>
      <c r="F29" s="386">
        <f>SUM('[5]LBS-II Pub'!F30+'[5]LBS_II Pvt'!F30+'[5]LBS-II RRB'!F30+'[5]LBS-II-COOP'!F30+'[5]LBS-II-KSFC'!F30)</f>
        <v>1415394.6110855148</v>
      </c>
    </row>
    <row r="30" spans="1:6" ht="46.5">
      <c r="A30" s="374" t="s">
        <v>538</v>
      </c>
      <c r="B30" s="374" t="s">
        <v>539</v>
      </c>
      <c r="C30" s="373">
        <f>SUM('[5]LBS-II Pub'!C31+'[5]LBS_II Pvt'!C31+'[5]LBS-II RRB'!C31+'[5]LBS-II-COOP'!C31+'[5]LBS-II-KSFC'!C31)</f>
        <v>2796</v>
      </c>
      <c r="D30" s="386">
        <f>SUM('[5]LBS-II Pub'!D31+'[5]LBS_II Pvt'!D31+'[5]LBS-II RRB'!D31+'[5]LBS-II-COOP'!D31+'[5]LBS-II-KSFC'!D31)</f>
        <v>86942.33309</v>
      </c>
      <c r="E30" s="373">
        <f>SUM('[5]LBS-II Pub'!E31+'[5]LBS_II Pvt'!E31+'[5]LBS-II RRB'!E31+'[5]LBS-II-COOP'!E31+'[5]LBS-II-KSFC'!E31)</f>
        <v>2229</v>
      </c>
      <c r="F30" s="386">
        <f>SUM('[5]LBS-II Pub'!F31+'[5]LBS_II Pvt'!F31+'[5]LBS-II RRB'!F31+'[5]LBS-II-COOP'!F31+'[5]LBS-II-KSFC'!F31)</f>
        <v>359864.94625899999</v>
      </c>
    </row>
    <row r="31" spans="1:6" ht="46.5">
      <c r="A31" s="374" t="s">
        <v>540</v>
      </c>
      <c r="B31" s="374" t="s">
        <v>541</v>
      </c>
      <c r="C31" s="373">
        <f>SUM('[5]LBS-II Pub'!C32+'[5]LBS_II Pvt'!C32+'[5]LBS-II RRB'!C32+'[5]LBS-II-COOP'!C32+'[5]LBS-II-KSFC'!C32)</f>
        <v>1310</v>
      </c>
      <c r="D31" s="386">
        <f>SUM('[5]LBS-II Pub'!D32+'[5]LBS_II Pvt'!D32+'[5]LBS-II RRB'!D32+'[5]LBS-II-COOP'!D32+'[5]LBS-II-KSFC'!D32)</f>
        <v>202257.418405</v>
      </c>
      <c r="E31" s="373">
        <f>SUM('[5]LBS-II Pub'!E32+'[5]LBS_II Pvt'!E32+'[5]LBS-II RRB'!E32+'[5]LBS-II-COOP'!E32+'[5]LBS-II-KSFC'!E32)</f>
        <v>2295</v>
      </c>
      <c r="F31" s="386">
        <f>SUM('[5]LBS-II Pub'!F32+'[5]LBS_II Pvt'!F32+'[5]LBS-II RRB'!F32+'[5]LBS-II-COOP'!F32+'[5]LBS-II-KSFC'!F32)</f>
        <v>446703.37495289999</v>
      </c>
    </row>
    <row r="32" spans="1:6" ht="46.5">
      <c r="A32" s="374" t="s">
        <v>542</v>
      </c>
      <c r="B32" s="374" t="s">
        <v>543</v>
      </c>
      <c r="C32" s="373">
        <f>SUM('[5]LBS-II Pub'!C33+'[5]LBS_II Pvt'!C33+'[5]LBS-II RRB'!C33+'[5]LBS-II-COOP'!C33+'[5]LBS-II-KSFC'!C33)</f>
        <v>589</v>
      </c>
      <c r="D32" s="386">
        <f>SUM('[5]LBS-II Pub'!D33+'[5]LBS_II Pvt'!D33+'[5]LBS-II RRB'!D33+'[5]LBS-II-COOP'!D33+'[5]LBS-II-KSFC'!D33)</f>
        <v>106145.95504985101</v>
      </c>
      <c r="E32" s="373">
        <f>SUM('[5]LBS-II Pub'!E33+'[5]LBS_II Pvt'!E33+'[5]LBS-II RRB'!E33+'[5]LBS-II-COOP'!E33+'[5]LBS-II-KSFC'!E33)</f>
        <v>1599</v>
      </c>
      <c r="F32" s="386">
        <f>SUM('[5]LBS-II Pub'!F33+'[5]LBS_II Pvt'!F33+'[5]LBS-II RRB'!F33+'[5]LBS-II-COOP'!F33+'[5]LBS-II-KSFC'!F33)</f>
        <v>608826.28987361502</v>
      </c>
    </row>
    <row r="33" spans="1:6">
      <c r="A33" s="373" t="s">
        <v>544</v>
      </c>
      <c r="B33" s="373" t="s">
        <v>524</v>
      </c>
      <c r="C33" s="373">
        <f>SUM('[5]LBS-II Pub'!C34+'[5]LBS_II Pvt'!C34+'[5]LBS-II RRB'!C34+'[5]LBS-II-COOP'!C34+'[5]LBS-II-KSFC'!C34)</f>
        <v>2764</v>
      </c>
      <c r="D33" s="386">
        <f>SUM('[5]LBS-II Pub'!D34+'[5]LBS_II Pvt'!D34+'[5]LBS-II RRB'!D34+'[5]LBS-II-COOP'!D34+'[5]LBS-II-KSFC'!D34)</f>
        <v>21993.260686000001</v>
      </c>
      <c r="E33" s="373">
        <f>SUM('[5]LBS-II Pub'!E34+'[5]LBS_II Pvt'!E34+'[5]LBS-II RRB'!E34+'[5]LBS-II-COOP'!E34+'[5]LBS-II-KSFC'!E34)</f>
        <v>7094</v>
      </c>
      <c r="F33" s="386">
        <f>SUM('[5]LBS-II Pub'!F34+'[5]LBS_II Pvt'!F34+'[5]LBS-II RRB'!F34+'[5]LBS-II-COOP'!F34+'[5]LBS-II-KSFC'!F34)</f>
        <v>89985.406517499898</v>
      </c>
    </row>
    <row r="34" spans="1:6">
      <c r="A34" s="373" t="s">
        <v>545</v>
      </c>
      <c r="B34" s="373" t="s">
        <v>546</v>
      </c>
      <c r="C34" s="373">
        <f>SUM('[5]LBS-II Pub'!C35+'[5]LBS_II Pvt'!C35+'[5]LBS-II RRB'!C35+'[5]LBS-II-COOP'!C35+'[5]LBS-II-KSFC'!C35)</f>
        <v>49672</v>
      </c>
      <c r="D34" s="386">
        <f>SUM('[5]LBS-II Pub'!D35+'[5]LBS_II Pvt'!D35+'[5]LBS-II RRB'!D35+'[5]LBS-II-COOP'!D35+'[5]LBS-II-KSFC'!D35)</f>
        <v>1335460.5246658009</v>
      </c>
      <c r="E34" s="373">
        <f>SUM('[5]LBS-II Pub'!E35+'[5]LBS_II Pvt'!E35+'[5]LBS-II RRB'!E35+'[5]LBS-II-COOP'!E35+'[5]LBS-II-KSFC'!E35)</f>
        <v>321720</v>
      </c>
      <c r="F34" s="386">
        <f>SUM('[5]LBS-II Pub'!F35+'[5]LBS_II Pvt'!F35+'[5]LBS-II RRB'!F35+'[5]LBS-II-COOP'!F35+'[5]LBS-II-KSFC'!F35)</f>
        <v>6335522.0289487997</v>
      </c>
    </row>
    <row r="35" spans="1:6" ht="46.5">
      <c r="A35" s="373" t="s">
        <v>547</v>
      </c>
      <c r="B35" s="373" t="s">
        <v>548</v>
      </c>
      <c r="C35" s="373">
        <f>SUM('[5]LBS-II Pub'!C36+'[5]LBS_II Pvt'!C36+'[5]LBS-II RRB'!C36+'[5]LBS-II-COOP'!C36+'[5]LBS-II-KSFC'!C36)</f>
        <v>208440</v>
      </c>
      <c r="D35" s="386">
        <f>SUM('[5]LBS-II Pub'!D36+'[5]LBS_II Pvt'!D36+'[5]LBS-II RRB'!D36+'[5]LBS-II-COOP'!D36+'[5]LBS-II-KSFC'!D36)</f>
        <v>944977.23684060003</v>
      </c>
      <c r="E35" s="373">
        <f>SUM('[5]LBS-II Pub'!E36+'[5]LBS_II Pvt'!E36+'[5]LBS-II RRB'!E36+'[5]LBS-II-COOP'!E36+'[5]LBS-II-KSFC'!E36)</f>
        <v>1117727</v>
      </c>
      <c r="F35" s="386">
        <f>SUM('[5]LBS-II Pub'!F36+'[5]LBS_II Pvt'!F36+'[5]LBS-II RRB'!F36+'[5]LBS-II-COOP'!F36+'[5]LBS-II-KSFC'!F36)</f>
        <v>2896225.1910251002</v>
      </c>
    </row>
    <row r="36" spans="1:6">
      <c r="A36" s="373" t="s">
        <v>549</v>
      </c>
      <c r="B36" s="373" t="s">
        <v>530</v>
      </c>
      <c r="C36" s="373">
        <f>SUM('[5]LBS-II Pub'!C37+'[5]LBS_II Pvt'!C37+'[5]LBS-II RRB'!C37+'[5]LBS-II-COOP'!C37+'[5]LBS-II-KSFC'!C37)</f>
        <v>1116502</v>
      </c>
      <c r="D36" s="386">
        <f>SUM('[5]LBS-II Pub'!D37+'[5]LBS_II Pvt'!D37+'[5]LBS-II RRB'!D37+'[5]LBS-II-COOP'!D37+'[5]LBS-II-KSFC'!D37)</f>
        <v>7937754.0778547097</v>
      </c>
      <c r="E36" s="373">
        <f>SUM('[5]LBS-II Pub'!E37+'[5]LBS_II Pvt'!E37+'[5]LBS-II RRB'!E37+'[5]LBS-II-COOP'!E37+'[5]LBS-II-KSFC'!E37)</f>
        <v>2952725</v>
      </c>
      <c r="F36" s="386">
        <f>SUM('[5]LBS-II Pub'!F37+'[5]LBS_II Pvt'!F37+'[5]LBS-II RRB'!F37+'[5]LBS-II-COOP'!F37+'[5]LBS-II-KSFC'!F37)</f>
        <v>20648436.194514614</v>
      </c>
    </row>
    <row r="37" spans="1:6">
      <c r="A37" s="373">
        <v>5</v>
      </c>
      <c r="B37" s="373" t="s">
        <v>560</v>
      </c>
      <c r="C37" s="373">
        <f>SUM(C28+C29+C33+C34+C35+C36)</f>
        <v>1386843</v>
      </c>
      <c r="D37" s="386">
        <f t="shared" ref="D37:F37" si="1">SUM(D28+D29+D33+D34+D35+D36)</f>
        <v>10652884.616591962</v>
      </c>
      <c r="E37" s="373">
        <f t="shared" si="1"/>
        <v>4430990</v>
      </c>
      <c r="F37" s="386">
        <f t="shared" si="1"/>
        <v>31431548.175581928</v>
      </c>
    </row>
    <row r="38" spans="1:6" ht="36.75" customHeight="1">
      <c r="A38" s="374"/>
      <c r="B38" s="373" t="s">
        <v>551</v>
      </c>
      <c r="C38" s="387">
        <f>SUM(C25+C37)</f>
        <v>5460459</v>
      </c>
      <c r="D38" s="388">
        <f t="shared" ref="D38:F38" si="2">SUM(D25+D37)</f>
        <v>19217187.553047583</v>
      </c>
      <c r="E38" s="387">
        <f t="shared" si="2"/>
        <v>15668035</v>
      </c>
      <c r="F38" s="388">
        <f t="shared" si="2"/>
        <v>57697799.968815774</v>
      </c>
    </row>
    <row r="39" spans="1:6">
      <c r="A39" s="389"/>
      <c r="B39" s="389"/>
      <c r="C39" s="389"/>
      <c r="D39" s="389"/>
      <c r="E39" s="389"/>
      <c r="F39" s="389"/>
    </row>
    <row r="40" spans="1:6" ht="15.75" customHeight="1">
      <c r="A40" s="389"/>
      <c r="B40" s="693"/>
      <c r="C40" s="693"/>
      <c r="D40" s="693"/>
      <c r="E40" s="693"/>
      <c r="F40" s="693"/>
    </row>
  </sheetData>
  <mergeCells count="5">
    <mergeCell ref="C1:D1"/>
    <mergeCell ref="A2:F2"/>
    <mergeCell ref="C6:D6"/>
    <mergeCell ref="E6:F6"/>
    <mergeCell ref="B40:F4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2"/>
  <sheetViews>
    <sheetView topLeftCell="C34" workbookViewId="0">
      <selection activeCell="B7" sqref="B7"/>
    </sheetView>
  </sheetViews>
  <sheetFormatPr defaultRowHeight="37.5"/>
  <cols>
    <col min="1" max="1" width="17.28515625" style="390" customWidth="1"/>
    <col min="2" max="2" width="100.5703125" style="390" customWidth="1"/>
    <col min="3" max="3" width="43.7109375" style="390" customWidth="1"/>
    <col min="4" max="4" width="37.7109375" style="390" customWidth="1"/>
    <col min="5" max="5" width="39.28515625" style="390" customWidth="1"/>
    <col min="6" max="6" width="35.28515625" style="390" customWidth="1"/>
    <col min="7" max="7" width="7.5703125" style="390" customWidth="1"/>
    <col min="8" max="9" width="11.42578125" style="390" customWidth="1"/>
    <col min="10" max="16384" width="9.140625" style="390"/>
  </cols>
  <sheetData>
    <row r="1" spans="1:6" ht="39">
      <c r="E1" s="390" t="s">
        <v>561</v>
      </c>
      <c r="F1" s="391"/>
    </row>
    <row r="2" spans="1:6" ht="39">
      <c r="A2" s="695" t="s">
        <v>562</v>
      </c>
      <c r="B2" s="695"/>
      <c r="C2" s="695"/>
      <c r="D2" s="695"/>
      <c r="E2" s="695"/>
      <c r="F2" s="695"/>
    </row>
    <row r="3" spans="1:6">
      <c r="D3" s="696" t="s">
        <v>563</v>
      </c>
      <c r="E3" s="697"/>
    </row>
    <row r="4" spans="1:6">
      <c r="D4" s="390" t="s">
        <v>564</v>
      </c>
    </row>
    <row r="5" spans="1:6">
      <c r="A5" s="390" t="s">
        <v>565</v>
      </c>
    </row>
    <row r="6" spans="1:6" ht="39">
      <c r="A6" s="392" t="s">
        <v>497</v>
      </c>
      <c r="B6" s="392" t="s">
        <v>554</v>
      </c>
      <c r="C6" s="698" t="s">
        <v>499</v>
      </c>
      <c r="D6" s="698"/>
      <c r="E6" s="698" t="s">
        <v>566</v>
      </c>
      <c r="F6" s="698"/>
    </row>
    <row r="7" spans="1:6" ht="39">
      <c r="A7" s="393"/>
      <c r="B7" s="393"/>
      <c r="C7" s="393" t="s">
        <v>500</v>
      </c>
      <c r="D7" s="393" t="s">
        <v>420</v>
      </c>
      <c r="E7" s="393" t="s">
        <v>557</v>
      </c>
      <c r="F7" s="393" t="s">
        <v>420</v>
      </c>
    </row>
    <row r="8" spans="1:6" ht="39">
      <c r="A8" s="392">
        <v>1</v>
      </c>
      <c r="B8" s="392" t="s">
        <v>501</v>
      </c>
      <c r="C8" s="393"/>
      <c r="D8" s="393"/>
      <c r="E8" s="393"/>
      <c r="F8" s="393"/>
    </row>
    <row r="9" spans="1:6" ht="39">
      <c r="A9" s="392" t="s">
        <v>502</v>
      </c>
      <c r="B9" s="392" t="s">
        <v>567</v>
      </c>
      <c r="C9" s="394">
        <f>SUM(C10:C12)</f>
        <v>6707256</v>
      </c>
      <c r="D9" s="395">
        <f>SUM(D10:D12)</f>
        <v>8669004.5651826914</v>
      </c>
      <c r="E9" s="394">
        <f>SUM(E10:E12)</f>
        <v>3282403</v>
      </c>
      <c r="F9" s="395">
        <f>SUM(F10:F12)</f>
        <v>4402378.203150034</v>
      </c>
    </row>
    <row r="10" spans="1:6" ht="39">
      <c r="A10" s="393" t="s">
        <v>504</v>
      </c>
      <c r="B10" s="393" t="s">
        <v>505</v>
      </c>
      <c r="C10" s="394">
        <f>SUM('[5]LBS-I Tot'!C12)</f>
        <v>5994941</v>
      </c>
      <c r="D10" s="395">
        <f>SUM('[5]LBS-I Tot'!D12)</f>
        <v>7769763.4410954835</v>
      </c>
      <c r="E10" s="394">
        <f>SUM('[5]LBS-II Tot'!C10)</f>
        <v>3208804</v>
      </c>
      <c r="F10" s="395">
        <f>SUM('[5]LBS-II Tot'!D10)</f>
        <v>3512255.2609505402</v>
      </c>
    </row>
    <row r="11" spans="1:6" ht="39">
      <c r="A11" s="393" t="s">
        <v>506</v>
      </c>
      <c r="B11" s="393" t="s">
        <v>507</v>
      </c>
      <c r="C11" s="394">
        <f>SUM('[5]LBS-I Tot'!C13)</f>
        <v>450038</v>
      </c>
      <c r="D11" s="395">
        <f>SUM('[5]LBS-I Tot'!D13)</f>
        <v>494378.4063753268</v>
      </c>
      <c r="E11" s="394">
        <f>SUM('[5]LBS-II Tot'!C11)</f>
        <v>48746</v>
      </c>
      <c r="F11" s="395">
        <f>SUM('[5]LBS-II Tot'!D11)</f>
        <v>145773.9839278</v>
      </c>
    </row>
    <row r="12" spans="1:6" ht="39">
      <c r="A12" s="393" t="s">
        <v>508</v>
      </c>
      <c r="B12" s="393" t="s">
        <v>509</v>
      </c>
      <c r="C12" s="394">
        <f>SUM('[5]LBS-I Tot'!C14)</f>
        <v>262277</v>
      </c>
      <c r="D12" s="395">
        <f>SUM('[5]LBS-I Tot'!D14)</f>
        <v>404862.71771188086</v>
      </c>
      <c r="E12" s="394">
        <f>SUM('[5]LBS-II Tot'!C12)</f>
        <v>24853</v>
      </c>
      <c r="F12" s="395">
        <f>SUM('[5]LBS-II Tot'!D12)</f>
        <v>744348.95827169355</v>
      </c>
    </row>
    <row r="13" spans="1:6" ht="78">
      <c r="A13" s="392" t="s">
        <v>510</v>
      </c>
      <c r="B13" s="392" t="s">
        <v>511</v>
      </c>
      <c r="C13" s="394">
        <f>SUM('[5]LBS-I Tot'!C15)</f>
        <v>960470</v>
      </c>
      <c r="D13" s="395">
        <f>SUM('[5]LBS-I Tot'!D15)</f>
        <v>3470353.7902428359</v>
      </c>
      <c r="E13" s="394">
        <f>SUM('[5]LBS-II Tot'!C13)</f>
        <v>520585</v>
      </c>
      <c r="F13" s="395">
        <f>SUM('[5]LBS-II Tot'!D13)</f>
        <v>3124612.932014883</v>
      </c>
    </row>
    <row r="14" spans="1:6" ht="78">
      <c r="A14" s="393" t="s">
        <v>512</v>
      </c>
      <c r="B14" s="393" t="s">
        <v>513</v>
      </c>
      <c r="C14" s="394">
        <f>SUM('[5]LBS-I Tot'!C16)</f>
        <v>300344</v>
      </c>
      <c r="D14" s="395">
        <f>SUM('[5]LBS-I Tot'!D16)</f>
        <v>997897.93649731996</v>
      </c>
      <c r="E14" s="394">
        <f>SUM('[5]LBS-II Tot'!C14)</f>
        <v>441697</v>
      </c>
      <c r="F14" s="395">
        <f>SUM('[5]LBS-II Tot'!D14)</f>
        <v>1428075.305013262</v>
      </c>
    </row>
    <row r="15" spans="1:6" ht="78">
      <c r="A15" s="393" t="s">
        <v>514</v>
      </c>
      <c r="B15" s="393" t="s">
        <v>568</v>
      </c>
      <c r="C15" s="394">
        <f>SUM('[5]LBS-I Tot'!C17)</f>
        <v>124051</v>
      </c>
      <c r="D15" s="395">
        <f>SUM('[5]LBS-I Tot'!D17)</f>
        <v>967729.34989974601</v>
      </c>
      <c r="E15" s="394">
        <f>SUM('[5]LBS-II Tot'!C15)</f>
        <v>34662</v>
      </c>
      <c r="F15" s="395">
        <f>SUM('[5]LBS-II Tot'!D15)</f>
        <v>1166687.764673779</v>
      </c>
    </row>
    <row r="16" spans="1:6" ht="78">
      <c r="A16" s="393" t="s">
        <v>516</v>
      </c>
      <c r="B16" s="393" t="s">
        <v>517</v>
      </c>
      <c r="C16" s="394">
        <f>SUM('[5]LBS-I Tot'!C18)</f>
        <v>44863</v>
      </c>
      <c r="D16" s="395">
        <f>SUM('[5]LBS-I Tot'!D18)</f>
        <v>768808.44787173998</v>
      </c>
      <c r="E16" s="394">
        <f>SUM('[5]LBS-II Tot'!C16)</f>
        <v>2679</v>
      </c>
      <c r="F16" s="395">
        <f>SUM('[5]LBS-II Tot'!D16)</f>
        <v>259692.662327842</v>
      </c>
    </row>
    <row r="17" spans="1:7" ht="39">
      <c r="A17" s="393" t="s">
        <v>518</v>
      </c>
      <c r="B17" s="393" t="s">
        <v>519</v>
      </c>
      <c r="C17" s="394">
        <f>SUM('[5]LBS-I Tot'!C19)</f>
        <v>36486</v>
      </c>
      <c r="D17" s="395">
        <f>SUM('[5]LBS-I Tot'!D19)</f>
        <v>165686.54402597371</v>
      </c>
      <c r="E17" s="394">
        <f>SUM('[5]LBS-II Tot'!C17)</f>
        <v>481</v>
      </c>
      <c r="F17" s="395">
        <f>SUM('[5]LBS-II Tot'!D17)</f>
        <v>1884.13</v>
      </c>
    </row>
    <row r="18" spans="1:7" ht="39">
      <c r="A18" s="393" t="s">
        <v>520</v>
      </c>
      <c r="B18" s="393" t="s">
        <v>521</v>
      </c>
      <c r="C18" s="394">
        <f>SUM('[5]LBS-I Tot'!C20)</f>
        <v>454726</v>
      </c>
      <c r="D18" s="395">
        <f>SUM('[5]LBS-I Tot'!D20)</f>
        <v>570231.51194805175</v>
      </c>
      <c r="E18" s="394">
        <f>SUM('[5]LBS-II Tot'!C18)</f>
        <v>41066</v>
      </c>
      <c r="F18" s="395">
        <f>SUM('[5]LBS-II Tot'!D18)</f>
        <v>268273.07</v>
      </c>
    </row>
    <row r="19" spans="1:7" ht="39">
      <c r="A19" s="392" t="s">
        <v>522</v>
      </c>
      <c r="B19" s="392" t="s">
        <v>376</v>
      </c>
      <c r="C19" s="394">
        <f>SUM('[5]LBS-I Tot'!C21)</f>
        <v>11314</v>
      </c>
      <c r="D19" s="395">
        <f>SUM('[5]LBS-I Tot'!D21)</f>
        <v>232767.236875</v>
      </c>
      <c r="E19" s="394">
        <f>SUM('[5]LBS-II Tot'!C19)</f>
        <v>857</v>
      </c>
      <c r="F19" s="395">
        <f>SUM('[5]LBS-II Tot'!D19)</f>
        <v>58031.713278199997</v>
      </c>
    </row>
    <row r="20" spans="1:7" ht="39">
      <c r="A20" s="392" t="s">
        <v>523</v>
      </c>
      <c r="B20" s="392" t="s">
        <v>524</v>
      </c>
      <c r="C20" s="394">
        <f>SUM('[5]LBS-I Tot'!C22)</f>
        <v>133402</v>
      </c>
      <c r="D20" s="395">
        <f>SUM('[5]LBS-I Tot'!D22)</f>
        <v>385661.32806366932</v>
      </c>
      <c r="E20" s="394">
        <f>SUM('[5]LBS-II Tot'!C20)</f>
        <v>72496</v>
      </c>
      <c r="F20" s="395">
        <f>SUM('[5]LBS-II Tot'!D20)</f>
        <v>92180.161308700001</v>
      </c>
    </row>
    <row r="21" spans="1:7" ht="39">
      <c r="A21" s="392" t="s">
        <v>525</v>
      </c>
      <c r="B21" s="392" t="s">
        <v>526</v>
      </c>
      <c r="C21" s="394">
        <f>SUM('[5]LBS-I Tot'!C23)</f>
        <v>203033</v>
      </c>
      <c r="D21" s="395">
        <f>SUM('[5]LBS-I Tot'!D23)</f>
        <v>1697653.1243130672</v>
      </c>
      <c r="E21" s="394">
        <f>SUM('[5]LBS-II Tot'!C21)</f>
        <v>64098</v>
      </c>
      <c r="F21" s="395">
        <f>SUM('[5]LBS-II Tot'!D21)</f>
        <v>644948.93179579999</v>
      </c>
    </row>
    <row r="22" spans="1:7" ht="39">
      <c r="A22" s="392" t="s">
        <v>527</v>
      </c>
      <c r="B22" s="392" t="s">
        <v>379</v>
      </c>
      <c r="C22" s="394">
        <f>SUM('[5]LBS-I Tot'!C24)</f>
        <v>28428</v>
      </c>
      <c r="D22" s="395">
        <f>SUM('[5]LBS-I Tot'!D24)</f>
        <v>110111.93648811941</v>
      </c>
      <c r="E22" s="394">
        <f>SUM('[5]LBS-II Tot'!C22)</f>
        <v>792</v>
      </c>
      <c r="F22" s="395">
        <f>SUM('[5]LBS-II Tot'!D22)</f>
        <v>13794.866049999999</v>
      </c>
      <c r="G22" s="393"/>
    </row>
    <row r="23" spans="1:7" ht="39">
      <c r="A23" s="392" t="s">
        <v>528</v>
      </c>
      <c r="B23" s="392" t="s">
        <v>380</v>
      </c>
      <c r="C23" s="394">
        <f>SUM('[5]LBS-I Tot'!C25)</f>
        <v>51029</v>
      </c>
      <c r="D23" s="395">
        <f>SUM('[5]LBS-I Tot'!D25)</f>
        <v>159898.71442607109</v>
      </c>
      <c r="E23" s="394">
        <f>SUM('[5]LBS-II Tot'!C23)</f>
        <v>716</v>
      </c>
      <c r="F23" s="395">
        <f>SUM('[5]LBS-II Tot'!D23)</f>
        <v>17681.434359999999</v>
      </c>
    </row>
    <row r="24" spans="1:7" ht="39">
      <c r="A24" s="392" t="s">
        <v>529</v>
      </c>
      <c r="B24" s="392" t="s">
        <v>530</v>
      </c>
      <c r="C24" s="394">
        <f>SUM('[5]LBS-I Tot'!C26)</f>
        <v>692508</v>
      </c>
      <c r="D24" s="395">
        <f>SUM('[5]LBS-I Tot'!D26)</f>
        <v>1276606.1014753252</v>
      </c>
      <c r="E24" s="394">
        <f>SUM('[5]LBS-II Tot'!C24)</f>
        <v>131669</v>
      </c>
      <c r="F24" s="395">
        <f>SUM('[5]LBS-II Tot'!D24)</f>
        <v>210674.694498</v>
      </c>
    </row>
    <row r="25" spans="1:7" ht="39">
      <c r="A25" s="392">
        <v>2</v>
      </c>
      <c r="B25" s="392" t="s">
        <v>531</v>
      </c>
      <c r="C25" s="394">
        <f>SUM('[5]LBS-I Tot'!C27)</f>
        <v>8787440</v>
      </c>
      <c r="D25" s="395">
        <f>SUM('[5]LBS-I Tot'!D27)</f>
        <v>16002056.79706678</v>
      </c>
      <c r="E25" s="394">
        <f>SUM('[5]LBS-II Tot'!C25)</f>
        <v>4073616</v>
      </c>
      <c r="F25" s="395">
        <f>SUM('[5]LBS-II Tot'!D25)</f>
        <v>8564302.9364556186</v>
      </c>
    </row>
    <row r="26" spans="1:7" ht="78">
      <c r="A26" s="392">
        <v>3</v>
      </c>
      <c r="B26" s="392" t="s">
        <v>532</v>
      </c>
      <c r="C26" s="394">
        <f>SUM('[5]LBS-I Tot'!C28)</f>
        <v>666250</v>
      </c>
      <c r="D26" s="395">
        <f>SUM('[5]LBS-I Tot'!D28)</f>
        <v>1125649.841783067</v>
      </c>
      <c r="E26" s="394">
        <f>SUM('[5]LBS-II Tot'!C26)</f>
        <v>2317351</v>
      </c>
      <c r="F26" s="395">
        <f>SUM('[5]LBS-II Tot'!D26)</f>
        <v>2923937.59598422</v>
      </c>
    </row>
    <row r="27" spans="1:7" ht="39">
      <c r="A27" s="392">
        <v>4</v>
      </c>
      <c r="B27" s="392" t="s">
        <v>533</v>
      </c>
      <c r="C27" s="394"/>
      <c r="D27" s="395"/>
      <c r="E27" s="394"/>
      <c r="F27" s="395"/>
    </row>
    <row r="28" spans="1:7" ht="39">
      <c r="A28" s="392" t="s">
        <v>534</v>
      </c>
      <c r="B28" s="392" t="s">
        <v>535</v>
      </c>
      <c r="C28" s="394">
        <f>SUM('[5]LBS-I Tot'!C30)</f>
        <v>1243</v>
      </c>
      <c r="D28" s="395">
        <f>SUM('[5]LBS-I Tot'!D30)</f>
        <v>1944.93</v>
      </c>
      <c r="E28" s="394">
        <f>SUM('[5]LBS-II Tot'!C28)</f>
        <v>4770</v>
      </c>
      <c r="F28" s="395">
        <f>SUM('[5]LBS-II Tot'!D28)</f>
        <v>17353.809999999998</v>
      </c>
    </row>
    <row r="29" spans="1:7" ht="78">
      <c r="A29" s="392" t="s">
        <v>536</v>
      </c>
      <c r="B29" s="392" t="s">
        <v>569</v>
      </c>
      <c r="C29" s="394">
        <f>SUM('[5]LBS-I Tot'!C31)</f>
        <v>6319</v>
      </c>
      <c r="D29" s="395">
        <f>SUM('[5]LBS-I Tot'!D31)</f>
        <v>1371248.8200000003</v>
      </c>
      <c r="E29" s="394">
        <f>SUM('[5]LBS-II Tot'!C29)</f>
        <v>4695</v>
      </c>
      <c r="F29" s="395">
        <f>SUM('[5]LBS-II Tot'!D29)</f>
        <v>395345.70654485101</v>
      </c>
    </row>
    <row r="30" spans="1:7" ht="78">
      <c r="A30" s="393" t="s">
        <v>538</v>
      </c>
      <c r="B30" s="393" t="s">
        <v>539</v>
      </c>
      <c r="C30" s="394">
        <f>SUM('[5]LBS-I Tot'!C32)</f>
        <v>3144</v>
      </c>
      <c r="D30" s="395">
        <f>SUM('[5]LBS-I Tot'!D32)</f>
        <v>127638.98</v>
      </c>
      <c r="E30" s="394">
        <f>SUM('[5]LBS-II Tot'!C30)</f>
        <v>2796</v>
      </c>
      <c r="F30" s="395">
        <f>SUM('[5]LBS-II Tot'!D30)</f>
        <v>86942.33309</v>
      </c>
    </row>
    <row r="31" spans="1:7" ht="78">
      <c r="A31" s="393" t="s">
        <v>540</v>
      </c>
      <c r="B31" s="393" t="s">
        <v>541</v>
      </c>
      <c r="C31" s="394">
        <f>SUM('[5]LBS-I Tot'!C33)</f>
        <v>1571</v>
      </c>
      <c r="D31" s="395">
        <f>SUM('[5]LBS-I Tot'!D33)</f>
        <v>273285.77</v>
      </c>
      <c r="E31" s="394">
        <f>SUM('[5]LBS-II Tot'!C31)</f>
        <v>1310</v>
      </c>
      <c r="F31" s="395">
        <f>SUM('[5]LBS-II Tot'!D31)</f>
        <v>202257.418405</v>
      </c>
    </row>
    <row r="32" spans="1:7" ht="78">
      <c r="A32" s="393" t="s">
        <v>542</v>
      </c>
      <c r="B32" s="393" t="s">
        <v>543</v>
      </c>
      <c r="C32" s="394">
        <f>SUM('[5]LBS-I Tot'!C34)</f>
        <v>1604</v>
      </c>
      <c r="D32" s="395">
        <f>SUM('[5]LBS-I Tot'!D34)</f>
        <v>970324.06999999983</v>
      </c>
      <c r="E32" s="394">
        <f>SUM('[5]LBS-II Tot'!C32)</f>
        <v>589</v>
      </c>
      <c r="F32" s="395">
        <f>SUM('[5]LBS-II Tot'!D32)</f>
        <v>106145.95504985101</v>
      </c>
    </row>
    <row r="33" spans="1:6" ht="39">
      <c r="A33" s="392" t="s">
        <v>544</v>
      </c>
      <c r="B33" s="392" t="s">
        <v>524</v>
      </c>
      <c r="C33" s="394">
        <f>SUM('[5]LBS-I Tot'!C35)</f>
        <v>14980</v>
      </c>
      <c r="D33" s="395">
        <f>SUM('[5]LBS-I Tot'!D35)</f>
        <v>61702.425000000003</v>
      </c>
      <c r="E33" s="394">
        <f>SUM('[5]LBS-II Tot'!C33)</f>
        <v>2764</v>
      </c>
      <c r="F33" s="395">
        <f>SUM('[5]LBS-II Tot'!D33)</f>
        <v>21993.260686000001</v>
      </c>
    </row>
    <row r="34" spans="1:6" ht="39">
      <c r="A34" s="392" t="s">
        <v>545</v>
      </c>
      <c r="B34" s="392" t="s">
        <v>546</v>
      </c>
      <c r="C34" s="394">
        <f>SUM('[5]LBS-I Tot'!C36)</f>
        <v>146487</v>
      </c>
      <c r="D34" s="395">
        <f>SUM('[5]LBS-I Tot'!D36)</f>
        <v>2594831.6269999999</v>
      </c>
      <c r="E34" s="394">
        <f>SUM('[5]LBS-II Tot'!C34)</f>
        <v>49672</v>
      </c>
      <c r="F34" s="395">
        <f>SUM('[5]LBS-II Tot'!D34)</f>
        <v>1335460.5246658009</v>
      </c>
    </row>
    <row r="35" spans="1:6" ht="78">
      <c r="A35" s="392" t="s">
        <v>547</v>
      </c>
      <c r="B35" s="392" t="s">
        <v>548</v>
      </c>
      <c r="C35" s="394">
        <f>SUM('[5]LBS-I Tot'!C37)</f>
        <v>174909</v>
      </c>
      <c r="D35" s="395">
        <f>SUM('[5]LBS-I Tot'!D37)</f>
        <v>1412013.82</v>
      </c>
      <c r="E35" s="394">
        <f>SUM('[5]LBS-II Tot'!C35)</f>
        <v>208440</v>
      </c>
      <c r="F35" s="395">
        <f>SUM('[5]LBS-II Tot'!D35)</f>
        <v>944977.23684060003</v>
      </c>
    </row>
    <row r="36" spans="1:6" ht="39">
      <c r="A36" s="392" t="s">
        <v>549</v>
      </c>
      <c r="B36" s="392" t="s">
        <v>530</v>
      </c>
      <c r="C36" s="394">
        <f>SUM('[5]LBS-I Tot'!C38)</f>
        <v>792195</v>
      </c>
      <c r="D36" s="395">
        <f>SUM('[5]LBS-I Tot'!D38)</f>
        <v>4816494.2349999994</v>
      </c>
      <c r="E36" s="394">
        <f>SUM('[5]LBS-II Tot'!C36)</f>
        <v>1116502</v>
      </c>
      <c r="F36" s="395">
        <f>SUM('[5]LBS-II Tot'!D36)</f>
        <v>7937754.0778547097</v>
      </c>
    </row>
    <row r="37" spans="1:6" ht="39">
      <c r="A37" s="392">
        <v>5</v>
      </c>
      <c r="B37" s="392" t="s">
        <v>560</v>
      </c>
      <c r="C37" s="394">
        <f>SUM(C28+C29+C33+C34+C35+C36)</f>
        <v>1136133</v>
      </c>
      <c r="D37" s="395">
        <f>SUM(D28+D29+D33+D34+D35+D36)</f>
        <v>10258235.857000001</v>
      </c>
      <c r="E37" s="394">
        <f>SUM('[5]LBS-II Tot'!C37)</f>
        <v>1386843</v>
      </c>
      <c r="F37" s="395">
        <f>SUM('[5]LBS-II Tot'!D37)</f>
        <v>10652884.616591962</v>
      </c>
    </row>
    <row r="38" spans="1:6" ht="46.5">
      <c r="A38" s="393"/>
      <c r="B38" s="392" t="s">
        <v>570</v>
      </c>
      <c r="C38" s="396">
        <f>SUM(C25+C37)</f>
        <v>9923573</v>
      </c>
      <c r="D38" s="397">
        <f>SUM(D25+D37)</f>
        <v>26260292.654066779</v>
      </c>
      <c r="E38" s="396">
        <f>SUM('[5]LBS-II Tot'!C38)</f>
        <v>5460459</v>
      </c>
      <c r="F38" s="397">
        <f>SUM('[5]LBS-II Tot'!D38)</f>
        <v>19217187.553047583</v>
      </c>
    </row>
    <row r="39" spans="1:6" ht="39">
      <c r="A39" s="393"/>
      <c r="B39" s="393"/>
      <c r="C39" s="393"/>
      <c r="D39" s="393"/>
      <c r="E39" s="393"/>
      <c r="F39" s="398"/>
    </row>
    <row r="40" spans="1:6" ht="39">
      <c r="A40" s="393"/>
      <c r="B40" s="393"/>
      <c r="C40" s="393"/>
      <c r="D40" s="393"/>
      <c r="E40" s="393"/>
      <c r="F40" s="393"/>
    </row>
    <row r="41" spans="1:6" ht="39">
      <c r="A41" s="699"/>
      <c r="B41" s="699"/>
      <c r="C41" s="699"/>
      <c r="D41" s="699"/>
      <c r="E41" s="699"/>
      <c r="F41" s="393"/>
    </row>
    <row r="42" spans="1:6" ht="39">
      <c r="A42" s="393"/>
      <c r="B42" s="694"/>
      <c r="C42" s="694"/>
      <c r="D42" s="694"/>
      <c r="E42" s="694"/>
      <c r="F42" s="694"/>
    </row>
  </sheetData>
  <mergeCells count="6">
    <mergeCell ref="B42:F42"/>
    <mergeCell ref="A2:F2"/>
    <mergeCell ref="D3:E3"/>
    <mergeCell ref="C6:D6"/>
    <mergeCell ref="E6:F6"/>
    <mergeCell ref="A41:E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0" sqref="F60"/>
    </sheetView>
  </sheetViews>
  <sheetFormatPr defaultRowHeight="18.75"/>
  <cols>
    <col min="1" max="1" width="10.28515625" style="400" customWidth="1"/>
    <col min="2" max="2" width="47.5703125" style="400" customWidth="1"/>
    <col min="3" max="9" width="24.7109375" style="400" bestFit="1" customWidth="1"/>
    <col min="10" max="10" width="28" style="400" bestFit="1" customWidth="1"/>
    <col min="11" max="14" width="24.7109375" style="400" bestFit="1" customWidth="1"/>
    <col min="15" max="15" width="9.140625" style="400" customWidth="1"/>
    <col min="16" max="16384" width="9.140625" style="400"/>
  </cols>
  <sheetData>
    <row r="1" spans="1:14" ht="36.75">
      <c r="A1" s="399"/>
      <c r="B1" s="701" t="s">
        <v>63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</row>
    <row r="2" spans="1:14" ht="31.5">
      <c r="A2" s="703" t="s">
        <v>571</v>
      </c>
      <c r="B2" s="706" t="s">
        <v>162</v>
      </c>
      <c r="C2" s="700" t="s">
        <v>572</v>
      </c>
      <c r="D2" s="700"/>
      <c r="E2" s="700"/>
      <c r="F2" s="700"/>
      <c r="G2" s="700"/>
      <c r="H2" s="700"/>
      <c r="I2" s="700" t="s">
        <v>573</v>
      </c>
      <c r="J2" s="700"/>
      <c r="K2" s="700"/>
      <c r="L2" s="700"/>
      <c r="M2" s="700"/>
      <c r="N2" s="700"/>
    </row>
    <row r="3" spans="1:14" ht="31.5">
      <c r="A3" s="704"/>
      <c r="B3" s="707"/>
      <c r="C3" s="709" t="s">
        <v>574</v>
      </c>
      <c r="D3" s="709"/>
      <c r="E3" s="709" t="s">
        <v>575</v>
      </c>
      <c r="F3" s="709"/>
      <c r="G3" s="709" t="s">
        <v>576</v>
      </c>
      <c r="H3" s="709"/>
      <c r="I3" s="709" t="s">
        <v>577</v>
      </c>
      <c r="J3" s="709"/>
      <c r="K3" s="700" t="s">
        <v>578</v>
      </c>
      <c r="L3" s="700"/>
      <c r="M3" s="700" t="s">
        <v>579</v>
      </c>
      <c r="N3" s="700"/>
    </row>
    <row r="4" spans="1:14" s="402" customFormat="1" ht="24.75">
      <c r="A4" s="705"/>
      <c r="B4" s="708"/>
      <c r="C4" s="401" t="s">
        <v>580</v>
      </c>
      <c r="D4" s="401" t="s">
        <v>434</v>
      </c>
      <c r="E4" s="401" t="s">
        <v>580</v>
      </c>
      <c r="F4" s="401" t="s">
        <v>434</v>
      </c>
      <c r="G4" s="401" t="s">
        <v>580</v>
      </c>
      <c r="H4" s="401" t="s">
        <v>434</v>
      </c>
      <c r="I4" s="401" t="s">
        <v>580</v>
      </c>
      <c r="J4" s="401" t="s">
        <v>434</v>
      </c>
      <c r="K4" s="401" t="s">
        <v>580</v>
      </c>
      <c r="L4" s="401" t="s">
        <v>434</v>
      </c>
      <c r="M4" s="401" t="s">
        <v>580</v>
      </c>
      <c r="N4" s="401" t="s">
        <v>434</v>
      </c>
    </row>
    <row r="5" spans="1:14" ht="31.5">
      <c r="A5" s="403">
        <v>1</v>
      </c>
      <c r="B5" s="404" t="s">
        <v>20</v>
      </c>
      <c r="C5" s="405">
        <v>496566</v>
      </c>
      <c r="D5" s="405">
        <v>561096</v>
      </c>
      <c r="E5" s="405">
        <v>220886</v>
      </c>
      <c r="F5" s="405">
        <v>194116</v>
      </c>
      <c r="G5" s="405">
        <f>C5-E5</f>
        <v>275680</v>
      </c>
      <c r="H5" s="405">
        <f>D5-F5</f>
        <v>366980</v>
      </c>
      <c r="I5" s="405">
        <v>1006248</v>
      </c>
      <c r="J5" s="405">
        <v>1721994</v>
      </c>
      <c r="K5" s="405">
        <v>1005351</v>
      </c>
      <c r="L5" s="405">
        <v>1640163</v>
      </c>
      <c r="M5" s="405">
        <f>I5-K5</f>
        <v>897</v>
      </c>
      <c r="N5" s="405">
        <f>J5-L5</f>
        <v>81831</v>
      </c>
    </row>
    <row r="6" spans="1:14" ht="31.5">
      <c r="A6" s="403">
        <v>2</v>
      </c>
      <c r="B6" s="404" t="s">
        <v>25</v>
      </c>
      <c r="C6" s="405">
        <v>100636</v>
      </c>
      <c r="D6" s="405">
        <v>194039</v>
      </c>
      <c r="E6" s="405">
        <v>58826</v>
      </c>
      <c r="F6" s="405">
        <v>105286</v>
      </c>
      <c r="G6" s="405">
        <f t="shared" ref="G6:H49" si="0">C6-E6</f>
        <v>41810</v>
      </c>
      <c r="H6" s="405">
        <f t="shared" si="0"/>
        <v>88753</v>
      </c>
      <c r="I6" s="405">
        <v>294913</v>
      </c>
      <c r="J6" s="405">
        <v>788274</v>
      </c>
      <c r="K6" s="405">
        <v>112015</v>
      </c>
      <c r="L6" s="405">
        <v>317682</v>
      </c>
      <c r="M6" s="405">
        <f t="shared" ref="M6:N49" si="1">I6-K6</f>
        <v>182898</v>
      </c>
      <c r="N6" s="405">
        <f t="shared" si="1"/>
        <v>470592</v>
      </c>
    </row>
    <row r="7" spans="1:14" ht="31.5">
      <c r="A7" s="403">
        <v>3</v>
      </c>
      <c r="B7" s="404" t="s">
        <v>48</v>
      </c>
      <c r="C7" s="405">
        <v>136729</v>
      </c>
      <c r="D7" s="405">
        <v>587805</v>
      </c>
      <c r="E7" s="405">
        <v>82331</v>
      </c>
      <c r="F7" s="405">
        <v>157709</v>
      </c>
      <c r="G7" s="405">
        <f t="shared" si="0"/>
        <v>54398</v>
      </c>
      <c r="H7" s="405">
        <f t="shared" si="0"/>
        <v>430096</v>
      </c>
      <c r="I7" s="405">
        <v>374106</v>
      </c>
      <c r="J7" s="405">
        <v>1136613</v>
      </c>
      <c r="K7" s="405">
        <v>228468</v>
      </c>
      <c r="L7" s="405">
        <v>417344</v>
      </c>
      <c r="M7" s="405">
        <f t="shared" si="1"/>
        <v>145638</v>
      </c>
      <c r="N7" s="405">
        <f t="shared" si="1"/>
        <v>719269</v>
      </c>
    </row>
    <row r="8" spans="1:14" ht="31.5">
      <c r="A8" s="403">
        <v>4</v>
      </c>
      <c r="B8" s="404" t="s">
        <v>47</v>
      </c>
      <c r="C8" s="405">
        <v>168009</v>
      </c>
      <c r="D8" s="405">
        <v>281972.40999999997</v>
      </c>
      <c r="E8" s="405">
        <v>62310</v>
      </c>
      <c r="F8" s="405">
        <v>139478.97</v>
      </c>
      <c r="G8" s="405">
        <f t="shared" si="0"/>
        <v>105699</v>
      </c>
      <c r="H8" s="405">
        <f t="shared" si="0"/>
        <v>142493.43999999997</v>
      </c>
      <c r="I8" s="405">
        <v>894056</v>
      </c>
      <c r="J8" s="405">
        <v>1437123.06</v>
      </c>
      <c r="K8" s="405">
        <v>344808</v>
      </c>
      <c r="L8" s="405">
        <v>589493.66</v>
      </c>
      <c r="M8" s="405">
        <f t="shared" si="1"/>
        <v>549248</v>
      </c>
      <c r="N8" s="405">
        <f t="shared" si="1"/>
        <v>847629.4</v>
      </c>
    </row>
    <row r="9" spans="1:14" ht="31.5">
      <c r="A9" s="403">
        <v>5</v>
      </c>
      <c r="B9" s="404" t="s">
        <v>53</v>
      </c>
      <c r="C9" s="405">
        <v>240859</v>
      </c>
      <c r="D9" s="405">
        <v>282200.5652296</v>
      </c>
      <c r="E9" s="405">
        <v>149421</v>
      </c>
      <c r="F9" s="405">
        <v>123266.4103888</v>
      </c>
      <c r="G9" s="405">
        <f t="shared" si="0"/>
        <v>91438</v>
      </c>
      <c r="H9" s="405">
        <f t="shared" si="0"/>
        <v>158934.15484080001</v>
      </c>
      <c r="I9" s="405">
        <v>372635</v>
      </c>
      <c r="J9" s="405">
        <v>650704.87173230003</v>
      </c>
      <c r="K9" s="405">
        <v>247665</v>
      </c>
      <c r="L9" s="405">
        <v>311293.51880810002</v>
      </c>
      <c r="M9" s="405">
        <f t="shared" si="1"/>
        <v>124970</v>
      </c>
      <c r="N9" s="405">
        <f t="shared" si="1"/>
        <v>339411.35292420001</v>
      </c>
    </row>
    <row r="10" spans="1:14" ht="31.5">
      <c r="A10" s="403">
        <v>6</v>
      </c>
      <c r="B10" s="404" t="s">
        <v>12</v>
      </c>
      <c r="C10" s="405">
        <v>196</v>
      </c>
      <c r="D10" s="405">
        <v>335</v>
      </c>
      <c r="E10" s="405">
        <v>0</v>
      </c>
      <c r="F10" s="405">
        <v>0</v>
      </c>
      <c r="G10" s="405">
        <f t="shared" si="0"/>
        <v>196</v>
      </c>
      <c r="H10" s="405">
        <f t="shared" si="0"/>
        <v>335</v>
      </c>
      <c r="I10" s="405">
        <v>4094</v>
      </c>
      <c r="J10" s="405">
        <v>6508</v>
      </c>
      <c r="K10" s="405">
        <v>0</v>
      </c>
      <c r="L10" s="405">
        <v>0</v>
      </c>
      <c r="M10" s="405">
        <f t="shared" si="1"/>
        <v>4094</v>
      </c>
      <c r="N10" s="405">
        <f t="shared" si="1"/>
        <v>6508</v>
      </c>
    </row>
    <row r="11" spans="1:14" ht="31.5">
      <c r="A11" s="403">
        <v>7</v>
      </c>
      <c r="B11" s="404" t="s">
        <v>166</v>
      </c>
      <c r="C11" s="405">
        <v>9348</v>
      </c>
      <c r="D11" s="405">
        <v>23810.656999999999</v>
      </c>
      <c r="E11" s="405">
        <v>2474</v>
      </c>
      <c r="F11" s="405">
        <v>7354.9669999999996</v>
      </c>
      <c r="G11" s="405">
        <f t="shared" si="0"/>
        <v>6874</v>
      </c>
      <c r="H11" s="405">
        <f t="shared" si="0"/>
        <v>16455.689999999999</v>
      </c>
      <c r="I11" s="405">
        <v>11175</v>
      </c>
      <c r="J11" s="405">
        <v>35707.620000000003</v>
      </c>
      <c r="K11" s="405">
        <v>5449</v>
      </c>
      <c r="L11" s="405">
        <v>15092.86</v>
      </c>
      <c r="M11" s="405">
        <f t="shared" si="1"/>
        <v>5726</v>
      </c>
      <c r="N11" s="405">
        <f t="shared" si="1"/>
        <v>20614.760000000002</v>
      </c>
    </row>
    <row r="12" spans="1:14" ht="31.5">
      <c r="A12" s="403">
        <v>8</v>
      </c>
      <c r="B12" s="404" t="s">
        <v>17</v>
      </c>
      <c r="C12" s="405">
        <v>7454</v>
      </c>
      <c r="D12" s="405">
        <v>19518</v>
      </c>
      <c r="E12" s="405">
        <v>6356</v>
      </c>
      <c r="F12" s="405">
        <v>8393</v>
      </c>
      <c r="G12" s="405">
        <f t="shared" si="0"/>
        <v>1098</v>
      </c>
      <c r="H12" s="405">
        <f t="shared" si="0"/>
        <v>11125</v>
      </c>
      <c r="I12" s="405">
        <v>36021</v>
      </c>
      <c r="J12" s="405">
        <v>62106</v>
      </c>
      <c r="K12" s="405">
        <v>23690</v>
      </c>
      <c r="L12" s="405">
        <v>29203</v>
      </c>
      <c r="M12" s="405">
        <f t="shared" si="1"/>
        <v>12331</v>
      </c>
      <c r="N12" s="405">
        <f t="shared" si="1"/>
        <v>32903</v>
      </c>
    </row>
    <row r="13" spans="1:14" ht="31.5">
      <c r="A13" s="403">
        <v>9</v>
      </c>
      <c r="B13" s="404" t="s">
        <v>18</v>
      </c>
      <c r="C13" s="405">
        <v>36060</v>
      </c>
      <c r="D13" s="405">
        <v>161401.04</v>
      </c>
      <c r="E13" s="405">
        <v>0</v>
      </c>
      <c r="F13" s="405">
        <v>0</v>
      </c>
      <c r="G13" s="405">
        <f t="shared" si="0"/>
        <v>36060</v>
      </c>
      <c r="H13" s="405">
        <f t="shared" si="0"/>
        <v>161401.04</v>
      </c>
      <c r="I13" s="405">
        <v>68910</v>
      </c>
      <c r="J13" s="405">
        <v>268618.46000000002</v>
      </c>
      <c r="K13" s="405">
        <v>0</v>
      </c>
      <c r="L13" s="405">
        <v>0</v>
      </c>
      <c r="M13" s="405">
        <f t="shared" si="1"/>
        <v>68910</v>
      </c>
      <c r="N13" s="405">
        <f t="shared" si="1"/>
        <v>268618.46000000002</v>
      </c>
    </row>
    <row r="14" spans="1:14" ht="31.5">
      <c r="A14" s="403">
        <v>10</v>
      </c>
      <c r="B14" s="406" t="s">
        <v>78</v>
      </c>
      <c r="C14" s="405">
        <v>2548</v>
      </c>
      <c r="D14" s="405">
        <v>7465.86</v>
      </c>
      <c r="E14" s="405">
        <v>2494</v>
      </c>
      <c r="F14" s="405">
        <v>3970.23</v>
      </c>
      <c r="G14" s="405">
        <f t="shared" si="0"/>
        <v>54</v>
      </c>
      <c r="H14" s="405">
        <f t="shared" si="0"/>
        <v>3495.6299999999997</v>
      </c>
      <c r="I14" s="405">
        <v>11066</v>
      </c>
      <c r="J14" s="405">
        <v>30446</v>
      </c>
      <c r="K14" s="405">
        <v>10907</v>
      </c>
      <c r="L14" s="405">
        <v>23641</v>
      </c>
      <c r="M14" s="405">
        <f t="shared" si="1"/>
        <v>159</v>
      </c>
      <c r="N14" s="405">
        <f t="shared" si="1"/>
        <v>6805</v>
      </c>
    </row>
    <row r="15" spans="1:14" ht="63">
      <c r="A15" s="403">
        <v>11</v>
      </c>
      <c r="B15" s="404" t="s">
        <v>23</v>
      </c>
      <c r="C15" s="405">
        <v>12222</v>
      </c>
      <c r="D15" s="405">
        <v>25830</v>
      </c>
      <c r="E15" s="405">
        <v>9619</v>
      </c>
      <c r="F15" s="405">
        <v>15863</v>
      </c>
      <c r="G15" s="405">
        <f t="shared" si="0"/>
        <v>2603</v>
      </c>
      <c r="H15" s="405">
        <f t="shared" si="0"/>
        <v>9967</v>
      </c>
      <c r="I15" s="405">
        <v>34320</v>
      </c>
      <c r="J15" s="405">
        <v>59580</v>
      </c>
      <c r="K15" s="405">
        <v>13238</v>
      </c>
      <c r="L15" s="405">
        <v>21743</v>
      </c>
      <c r="M15" s="405">
        <f t="shared" si="1"/>
        <v>21082</v>
      </c>
      <c r="N15" s="405">
        <f t="shared" si="1"/>
        <v>37837</v>
      </c>
    </row>
    <row r="16" spans="1:14" ht="31.5">
      <c r="A16" s="403">
        <v>12</v>
      </c>
      <c r="B16" s="404" t="s">
        <v>27</v>
      </c>
      <c r="C16" s="405">
        <v>812</v>
      </c>
      <c r="D16" s="405">
        <v>3004</v>
      </c>
      <c r="E16" s="405">
        <v>788</v>
      </c>
      <c r="F16" s="405">
        <v>2604</v>
      </c>
      <c r="G16" s="405">
        <f t="shared" si="0"/>
        <v>24</v>
      </c>
      <c r="H16" s="405">
        <f t="shared" si="0"/>
        <v>400</v>
      </c>
      <c r="I16" s="405">
        <v>4217</v>
      </c>
      <c r="J16" s="405">
        <v>19527</v>
      </c>
      <c r="K16" s="405">
        <v>3613</v>
      </c>
      <c r="L16" s="405">
        <v>14782.46</v>
      </c>
      <c r="M16" s="405">
        <f t="shared" si="1"/>
        <v>604</v>
      </c>
      <c r="N16" s="405">
        <f t="shared" si="1"/>
        <v>4744.5400000000009</v>
      </c>
    </row>
    <row r="17" spans="1:14" ht="31.5">
      <c r="A17" s="403">
        <v>13</v>
      </c>
      <c r="B17" s="404" t="s">
        <v>167</v>
      </c>
      <c r="C17" s="405">
        <v>15712</v>
      </c>
      <c r="D17" s="405">
        <v>50186</v>
      </c>
      <c r="E17" s="405">
        <v>5992</v>
      </c>
      <c r="F17" s="405">
        <v>17292</v>
      </c>
      <c r="G17" s="405">
        <f t="shared" si="0"/>
        <v>9720</v>
      </c>
      <c r="H17" s="405">
        <f t="shared" si="0"/>
        <v>32894</v>
      </c>
      <c r="I17" s="405">
        <v>28131</v>
      </c>
      <c r="J17" s="405">
        <v>69466.19</v>
      </c>
      <c r="K17" s="405">
        <v>28057</v>
      </c>
      <c r="L17" s="405">
        <v>40420.19</v>
      </c>
      <c r="M17" s="405">
        <f t="shared" si="1"/>
        <v>74</v>
      </c>
      <c r="N17" s="405">
        <f t="shared" si="1"/>
        <v>29046</v>
      </c>
    </row>
    <row r="18" spans="1:14" ht="63">
      <c r="A18" s="403">
        <v>14</v>
      </c>
      <c r="B18" s="404" t="s">
        <v>35</v>
      </c>
      <c r="C18" s="405">
        <v>17972</v>
      </c>
      <c r="D18" s="405">
        <v>14320.54</v>
      </c>
      <c r="E18" s="405">
        <v>15183</v>
      </c>
      <c r="F18" s="405">
        <v>11714.8</v>
      </c>
      <c r="G18" s="405">
        <f t="shared" si="0"/>
        <v>2789</v>
      </c>
      <c r="H18" s="405">
        <f t="shared" si="0"/>
        <v>2605.7400000000016</v>
      </c>
      <c r="I18" s="405">
        <v>65085</v>
      </c>
      <c r="J18" s="405">
        <v>101900</v>
      </c>
      <c r="K18" s="405">
        <v>47366</v>
      </c>
      <c r="L18" s="405">
        <v>60260</v>
      </c>
      <c r="M18" s="405">
        <f t="shared" si="1"/>
        <v>17719</v>
      </c>
      <c r="N18" s="405">
        <f t="shared" si="1"/>
        <v>41640</v>
      </c>
    </row>
    <row r="19" spans="1:14" ht="63">
      <c r="A19" s="403">
        <v>15</v>
      </c>
      <c r="B19" s="404" t="s">
        <v>42</v>
      </c>
      <c r="C19" s="405">
        <v>941</v>
      </c>
      <c r="D19" s="405">
        <v>2524.5500000000002</v>
      </c>
      <c r="E19" s="405">
        <v>890</v>
      </c>
      <c r="F19" s="405">
        <v>1364.71</v>
      </c>
      <c r="G19" s="405">
        <f t="shared" si="0"/>
        <v>51</v>
      </c>
      <c r="H19" s="405">
        <f t="shared" si="0"/>
        <v>1159.8400000000001</v>
      </c>
      <c r="I19" s="405">
        <v>4717</v>
      </c>
      <c r="J19" s="405">
        <v>22088.314580800001</v>
      </c>
      <c r="K19" s="405">
        <v>3597</v>
      </c>
      <c r="L19" s="405">
        <v>9172.3058129000001</v>
      </c>
      <c r="M19" s="405">
        <f t="shared" si="1"/>
        <v>1120</v>
      </c>
      <c r="N19" s="405">
        <f t="shared" si="1"/>
        <v>12916.008767900001</v>
      </c>
    </row>
    <row r="20" spans="1:14" ht="63">
      <c r="A20" s="403">
        <v>16</v>
      </c>
      <c r="B20" s="404" t="s">
        <v>44</v>
      </c>
      <c r="C20" s="405">
        <v>10351</v>
      </c>
      <c r="D20" s="405">
        <v>8648.1337999999996</v>
      </c>
      <c r="E20" s="405">
        <v>8189</v>
      </c>
      <c r="F20" s="405">
        <v>4710.5236000000004</v>
      </c>
      <c r="G20" s="405">
        <f t="shared" si="0"/>
        <v>2162</v>
      </c>
      <c r="H20" s="405">
        <f t="shared" si="0"/>
        <v>3937.6101999999992</v>
      </c>
      <c r="I20" s="405">
        <v>24923</v>
      </c>
      <c r="J20" s="405">
        <v>40625.515899999999</v>
      </c>
      <c r="K20" s="405">
        <v>16139</v>
      </c>
      <c r="L20" s="405">
        <v>25172.9038</v>
      </c>
      <c r="M20" s="405">
        <f t="shared" si="1"/>
        <v>8784</v>
      </c>
      <c r="N20" s="405">
        <f t="shared" si="1"/>
        <v>15452.612099999998</v>
      </c>
    </row>
    <row r="21" spans="1:14" ht="63">
      <c r="A21" s="403">
        <v>17</v>
      </c>
      <c r="B21" s="404" t="s">
        <v>168</v>
      </c>
      <c r="C21" s="405">
        <v>15</v>
      </c>
      <c r="D21" s="405">
        <v>22.07</v>
      </c>
      <c r="E21" s="405">
        <v>2</v>
      </c>
      <c r="F21" s="405">
        <v>8</v>
      </c>
      <c r="G21" s="405">
        <f t="shared" si="0"/>
        <v>13</v>
      </c>
      <c r="H21" s="405">
        <f t="shared" si="0"/>
        <v>14.07</v>
      </c>
      <c r="I21" s="405">
        <v>113</v>
      </c>
      <c r="J21" s="405">
        <v>357</v>
      </c>
      <c r="K21" s="405">
        <v>0</v>
      </c>
      <c r="L21" s="405">
        <v>0</v>
      </c>
      <c r="M21" s="405">
        <f t="shared" si="1"/>
        <v>113</v>
      </c>
      <c r="N21" s="405">
        <f t="shared" si="1"/>
        <v>357</v>
      </c>
    </row>
    <row r="22" spans="1:14" ht="31.5">
      <c r="A22" s="403">
        <v>18</v>
      </c>
      <c r="B22" s="407" t="s">
        <v>50</v>
      </c>
      <c r="C22" s="405">
        <v>965</v>
      </c>
      <c r="D22" s="405">
        <v>2237</v>
      </c>
      <c r="E22" s="405">
        <v>319</v>
      </c>
      <c r="F22" s="405">
        <v>514</v>
      </c>
      <c r="G22" s="405">
        <f t="shared" si="0"/>
        <v>646</v>
      </c>
      <c r="H22" s="405">
        <f t="shared" si="0"/>
        <v>1723</v>
      </c>
      <c r="I22" s="405">
        <v>7759</v>
      </c>
      <c r="J22" s="405">
        <v>23423</v>
      </c>
      <c r="K22" s="405">
        <v>6174</v>
      </c>
      <c r="L22" s="405">
        <v>15279</v>
      </c>
      <c r="M22" s="405">
        <f t="shared" si="1"/>
        <v>1585</v>
      </c>
      <c r="N22" s="405">
        <f t="shared" si="1"/>
        <v>8144</v>
      </c>
    </row>
    <row r="23" spans="1:14" ht="31.5">
      <c r="A23" s="403">
        <v>19</v>
      </c>
      <c r="B23" s="407" t="s">
        <v>169</v>
      </c>
      <c r="C23" s="405">
        <v>145559</v>
      </c>
      <c r="D23" s="405">
        <v>392014.93</v>
      </c>
      <c r="E23" s="405">
        <v>135716</v>
      </c>
      <c r="F23" s="405">
        <v>301171.21000000002</v>
      </c>
      <c r="G23" s="405">
        <f t="shared" si="0"/>
        <v>9843</v>
      </c>
      <c r="H23" s="405">
        <f t="shared" si="0"/>
        <v>90843.719999999972</v>
      </c>
      <c r="I23" s="405">
        <v>242028</v>
      </c>
      <c r="J23" s="405">
        <v>238998.79</v>
      </c>
      <c r="K23" s="405">
        <v>40195</v>
      </c>
      <c r="L23" s="405">
        <v>75351.509999999995</v>
      </c>
      <c r="M23" s="405">
        <f t="shared" si="1"/>
        <v>201833</v>
      </c>
      <c r="N23" s="405">
        <f t="shared" si="1"/>
        <v>163647.28000000003</v>
      </c>
    </row>
    <row r="24" spans="1:14" ht="31.5">
      <c r="A24" s="403">
        <v>20</v>
      </c>
      <c r="B24" s="404" t="s">
        <v>52</v>
      </c>
      <c r="C24" s="405">
        <v>613</v>
      </c>
      <c r="D24" s="405">
        <v>632</v>
      </c>
      <c r="E24" s="405">
        <v>0</v>
      </c>
      <c r="F24" s="405">
        <v>0</v>
      </c>
      <c r="G24" s="405">
        <f t="shared" si="0"/>
        <v>613</v>
      </c>
      <c r="H24" s="405">
        <f t="shared" si="0"/>
        <v>632</v>
      </c>
      <c r="I24" s="405">
        <v>2009</v>
      </c>
      <c r="J24" s="405">
        <v>3501</v>
      </c>
      <c r="K24" s="405">
        <v>0</v>
      </c>
      <c r="L24" s="405">
        <v>0</v>
      </c>
      <c r="M24" s="405">
        <f t="shared" si="1"/>
        <v>2009</v>
      </c>
      <c r="N24" s="405">
        <f t="shared" si="1"/>
        <v>3501</v>
      </c>
    </row>
    <row r="25" spans="1:14" ht="31.5">
      <c r="A25" s="403">
        <v>21</v>
      </c>
      <c r="B25" s="407" t="s">
        <v>170</v>
      </c>
      <c r="C25" s="405">
        <v>80463</v>
      </c>
      <c r="D25" s="405">
        <v>110905.409424741</v>
      </c>
      <c r="E25" s="405">
        <v>8044</v>
      </c>
      <c r="F25" s="405">
        <v>14487.09467</v>
      </c>
      <c r="G25" s="405">
        <f t="shared" si="0"/>
        <v>72419</v>
      </c>
      <c r="H25" s="405">
        <f t="shared" si="0"/>
        <v>96418.31475474099</v>
      </c>
      <c r="I25" s="405">
        <v>94860</v>
      </c>
      <c r="J25" s="405">
        <v>253091.07142580001</v>
      </c>
      <c r="K25" s="405">
        <v>22939</v>
      </c>
      <c r="L25" s="405">
        <v>65673.579293699993</v>
      </c>
      <c r="M25" s="405">
        <f t="shared" si="1"/>
        <v>71921</v>
      </c>
      <c r="N25" s="405">
        <f t="shared" si="1"/>
        <v>187417.49213210001</v>
      </c>
    </row>
    <row r="26" spans="1:14" ht="31.5">
      <c r="A26" s="403">
        <v>22</v>
      </c>
      <c r="B26" s="404" t="s">
        <v>38</v>
      </c>
      <c r="C26" s="405">
        <v>84924</v>
      </c>
      <c r="D26" s="405">
        <v>116569.8171424</v>
      </c>
      <c r="E26" s="405">
        <v>82159</v>
      </c>
      <c r="F26" s="405">
        <v>91119.007513899996</v>
      </c>
      <c r="G26" s="405">
        <f t="shared" si="0"/>
        <v>2765</v>
      </c>
      <c r="H26" s="405">
        <f t="shared" si="0"/>
        <v>25450.809628500007</v>
      </c>
      <c r="I26" s="405">
        <v>195160</v>
      </c>
      <c r="J26" s="405">
        <v>325622.98669470003</v>
      </c>
      <c r="K26" s="405">
        <v>160677</v>
      </c>
      <c r="L26" s="405">
        <v>213958.1940739</v>
      </c>
      <c r="M26" s="405">
        <f t="shared" si="1"/>
        <v>34483</v>
      </c>
      <c r="N26" s="405">
        <f t="shared" si="1"/>
        <v>111664.79262080003</v>
      </c>
    </row>
    <row r="27" spans="1:14" ht="31.5">
      <c r="A27" s="403">
        <v>23</v>
      </c>
      <c r="B27" s="407" t="s">
        <v>101</v>
      </c>
      <c r="C27" s="405">
        <v>1953</v>
      </c>
      <c r="D27" s="405">
        <v>12477.393819175</v>
      </c>
      <c r="E27" s="405">
        <v>7</v>
      </c>
      <c r="F27" s="405">
        <v>581.52212999999995</v>
      </c>
      <c r="G27" s="405">
        <f t="shared" si="0"/>
        <v>1946</v>
      </c>
      <c r="H27" s="405">
        <f t="shared" si="0"/>
        <v>11895.871689175001</v>
      </c>
      <c r="I27" s="405">
        <v>17744</v>
      </c>
      <c r="J27" s="405">
        <v>81055.817091583594</v>
      </c>
      <c r="K27" s="405">
        <v>2220</v>
      </c>
      <c r="L27" s="405">
        <v>7340.5375151999997</v>
      </c>
      <c r="M27" s="405">
        <f t="shared" si="1"/>
        <v>15524</v>
      </c>
      <c r="N27" s="405">
        <f t="shared" si="1"/>
        <v>73715.279576383589</v>
      </c>
    </row>
    <row r="28" spans="1:14" ht="63">
      <c r="A28" s="403">
        <v>24</v>
      </c>
      <c r="B28" s="404" t="s">
        <v>173</v>
      </c>
      <c r="C28" s="405">
        <v>4783</v>
      </c>
      <c r="D28" s="405">
        <v>5387.4</v>
      </c>
      <c r="E28" s="405">
        <v>2250</v>
      </c>
      <c r="F28" s="405">
        <v>2364.4</v>
      </c>
      <c r="G28" s="405">
        <f t="shared" si="0"/>
        <v>2533</v>
      </c>
      <c r="H28" s="405">
        <f t="shared" si="0"/>
        <v>3022.9999999999995</v>
      </c>
      <c r="I28" s="405">
        <v>5423</v>
      </c>
      <c r="J28" s="405">
        <v>7017.51</v>
      </c>
      <c r="K28" s="405">
        <v>5423</v>
      </c>
      <c r="L28" s="405">
        <v>7017.51</v>
      </c>
      <c r="M28" s="405">
        <f t="shared" si="1"/>
        <v>0</v>
      </c>
      <c r="N28" s="405">
        <f t="shared" si="1"/>
        <v>0</v>
      </c>
    </row>
    <row r="29" spans="1:14" ht="31.5">
      <c r="A29" s="403">
        <v>25</v>
      </c>
      <c r="B29" s="404" t="s">
        <v>24</v>
      </c>
      <c r="C29" s="405">
        <v>1919</v>
      </c>
      <c r="D29" s="405">
        <v>5122.9732400000003</v>
      </c>
      <c r="E29" s="405">
        <v>1902</v>
      </c>
      <c r="F29" s="405">
        <v>1710.47324</v>
      </c>
      <c r="G29" s="405">
        <f t="shared" si="0"/>
        <v>17</v>
      </c>
      <c r="H29" s="405">
        <f t="shared" si="0"/>
        <v>3412.5</v>
      </c>
      <c r="I29" s="405">
        <v>2423</v>
      </c>
      <c r="J29" s="405">
        <v>10764.283689</v>
      </c>
      <c r="K29" s="405">
        <v>2097</v>
      </c>
      <c r="L29" s="405">
        <v>2014.468703</v>
      </c>
      <c r="M29" s="405">
        <f t="shared" si="1"/>
        <v>326</v>
      </c>
      <c r="N29" s="405">
        <f t="shared" si="1"/>
        <v>8749.8149859999994</v>
      </c>
    </row>
    <row r="30" spans="1:14" ht="63">
      <c r="A30" s="403">
        <v>26</v>
      </c>
      <c r="B30" s="404" t="s">
        <v>174</v>
      </c>
      <c r="C30" s="405">
        <v>231</v>
      </c>
      <c r="D30" s="405">
        <v>370</v>
      </c>
      <c r="E30" s="405">
        <v>0</v>
      </c>
      <c r="F30" s="405">
        <v>0</v>
      </c>
      <c r="G30" s="405">
        <f t="shared" si="0"/>
        <v>231</v>
      </c>
      <c r="H30" s="405">
        <f t="shared" si="0"/>
        <v>370</v>
      </c>
      <c r="I30" s="405">
        <v>1178</v>
      </c>
      <c r="J30" s="405">
        <v>1913</v>
      </c>
      <c r="K30" s="405">
        <v>0</v>
      </c>
      <c r="L30" s="405">
        <v>0</v>
      </c>
      <c r="M30" s="405">
        <f t="shared" si="1"/>
        <v>1178</v>
      </c>
      <c r="N30" s="405">
        <f t="shared" si="1"/>
        <v>1913</v>
      </c>
    </row>
    <row r="31" spans="1:14" ht="31.5">
      <c r="A31" s="403">
        <v>27</v>
      </c>
      <c r="B31" s="404" t="s">
        <v>175</v>
      </c>
      <c r="C31" s="405">
        <v>28962</v>
      </c>
      <c r="D31" s="405">
        <v>43036.821000000004</v>
      </c>
      <c r="E31" s="405">
        <v>14447</v>
      </c>
      <c r="F31" s="405">
        <v>19578.345000000001</v>
      </c>
      <c r="G31" s="405">
        <f t="shared" si="0"/>
        <v>14515</v>
      </c>
      <c r="H31" s="405">
        <f t="shared" si="0"/>
        <v>23458.476000000002</v>
      </c>
      <c r="I31" s="405">
        <v>37346</v>
      </c>
      <c r="J31" s="405">
        <v>84257.803</v>
      </c>
      <c r="K31" s="405">
        <v>0</v>
      </c>
      <c r="L31" s="405">
        <v>0</v>
      </c>
      <c r="M31" s="405">
        <f t="shared" si="1"/>
        <v>37346</v>
      </c>
      <c r="N31" s="405">
        <f t="shared" si="1"/>
        <v>84257.803</v>
      </c>
    </row>
    <row r="32" spans="1:14" ht="31.5">
      <c r="A32" s="403">
        <v>28</v>
      </c>
      <c r="B32" s="404" t="s">
        <v>386</v>
      </c>
      <c r="C32" s="405">
        <v>26</v>
      </c>
      <c r="D32" s="405">
        <v>10152</v>
      </c>
      <c r="E32" s="405">
        <v>0</v>
      </c>
      <c r="F32" s="405">
        <v>0</v>
      </c>
      <c r="G32" s="405">
        <f t="shared" si="0"/>
        <v>26</v>
      </c>
      <c r="H32" s="405">
        <f t="shared" si="0"/>
        <v>10152</v>
      </c>
      <c r="I32" s="405">
        <v>42</v>
      </c>
      <c r="J32" s="405">
        <v>15613</v>
      </c>
      <c r="K32" s="405">
        <v>0</v>
      </c>
      <c r="L32" s="405">
        <v>0</v>
      </c>
      <c r="M32" s="405">
        <f t="shared" si="1"/>
        <v>42</v>
      </c>
      <c r="N32" s="405">
        <f t="shared" si="1"/>
        <v>15613</v>
      </c>
    </row>
    <row r="33" spans="1:14" ht="63">
      <c r="A33" s="403">
        <v>29</v>
      </c>
      <c r="B33" s="404" t="s">
        <v>177</v>
      </c>
      <c r="C33" s="405">
        <v>5081</v>
      </c>
      <c r="D33" s="405">
        <v>812</v>
      </c>
      <c r="E33" s="405">
        <v>0</v>
      </c>
      <c r="F33" s="405">
        <v>0</v>
      </c>
      <c r="G33" s="405">
        <f t="shared" si="0"/>
        <v>5081</v>
      </c>
      <c r="H33" s="405">
        <f t="shared" si="0"/>
        <v>812</v>
      </c>
      <c r="I33" s="405">
        <v>16632</v>
      </c>
      <c r="J33" s="405">
        <v>26936</v>
      </c>
      <c r="K33" s="405">
        <v>0</v>
      </c>
      <c r="L33" s="405">
        <v>0</v>
      </c>
      <c r="M33" s="405">
        <f t="shared" si="1"/>
        <v>16632</v>
      </c>
      <c r="N33" s="405">
        <f t="shared" si="1"/>
        <v>26936</v>
      </c>
    </row>
    <row r="34" spans="1:14" ht="63">
      <c r="A34" s="403">
        <v>30</v>
      </c>
      <c r="B34" s="404" t="s">
        <v>41</v>
      </c>
      <c r="C34" s="405">
        <v>2045</v>
      </c>
      <c r="D34" s="405">
        <v>7371</v>
      </c>
      <c r="E34" s="405">
        <v>0</v>
      </c>
      <c r="F34" s="405">
        <v>0</v>
      </c>
      <c r="G34" s="405">
        <f t="shared" si="0"/>
        <v>2045</v>
      </c>
      <c r="H34" s="405">
        <f t="shared" si="0"/>
        <v>7371</v>
      </c>
      <c r="I34" s="405">
        <v>2045</v>
      </c>
      <c r="J34" s="405">
        <v>7371</v>
      </c>
      <c r="K34" s="405">
        <v>0</v>
      </c>
      <c r="L34" s="405">
        <v>0</v>
      </c>
      <c r="M34" s="405">
        <f t="shared" si="1"/>
        <v>2045</v>
      </c>
      <c r="N34" s="405">
        <f t="shared" si="1"/>
        <v>7371</v>
      </c>
    </row>
    <row r="35" spans="1:14" ht="31.5">
      <c r="A35" s="403">
        <v>31</v>
      </c>
      <c r="B35" s="404" t="s">
        <v>178</v>
      </c>
      <c r="C35" s="405">
        <v>35886</v>
      </c>
      <c r="D35" s="405">
        <v>23484.177085800002</v>
      </c>
      <c r="E35" s="405">
        <v>1588</v>
      </c>
      <c r="F35" s="405">
        <v>2606.6358475000002</v>
      </c>
      <c r="G35" s="405">
        <f t="shared" si="0"/>
        <v>34298</v>
      </c>
      <c r="H35" s="405">
        <f t="shared" si="0"/>
        <v>20877.5412383</v>
      </c>
      <c r="I35" s="405">
        <v>101730</v>
      </c>
      <c r="J35" s="405">
        <v>84123.271623847599</v>
      </c>
      <c r="K35" s="405">
        <v>7807</v>
      </c>
      <c r="L35" s="405">
        <v>14762.8762152</v>
      </c>
      <c r="M35" s="405">
        <f t="shared" si="1"/>
        <v>93923</v>
      </c>
      <c r="N35" s="405">
        <f t="shared" si="1"/>
        <v>69360.395408647601</v>
      </c>
    </row>
    <row r="36" spans="1:14" ht="63">
      <c r="A36" s="403">
        <v>32</v>
      </c>
      <c r="B36" s="404" t="s">
        <v>46</v>
      </c>
      <c r="C36" s="405">
        <v>10389</v>
      </c>
      <c r="D36" s="405">
        <v>9278</v>
      </c>
      <c r="E36" s="405">
        <v>0</v>
      </c>
      <c r="F36" s="405">
        <v>0</v>
      </c>
      <c r="G36" s="405">
        <f t="shared" si="0"/>
        <v>10389</v>
      </c>
      <c r="H36" s="405">
        <f t="shared" si="0"/>
        <v>9278</v>
      </c>
      <c r="I36" s="405">
        <v>15083</v>
      </c>
      <c r="J36" s="405">
        <v>27522</v>
      </c>
      <c r="K36" s="405">
        <v>0</v>
      </c>
      <c r="L36" s="405">
        <v>0</v>
      </c>
      <c r="M36" s="405">
        <f t="shared" si="1"/>
        <v>15083</v>
      </c>
      <c r="N36" s="405">
        <f t="shared" si="1"/>
        <v>27522</v>
      </c>
    </row>
    <row r="37" spans="1:14" ht="94.5">
      <c r="A37" s="403">
        <v>33</v>
      </c>
      <c r="B37" s="404" t="s">
        <v>179</v>
      </c>
      <c r="C37" s="405">
        <v>955</v>
      </c>
      <c r="D37" s="405">
        <v>2014.43</v>
      </c>
      <c r="E37" s="405">
        <v>799</v>
      </c>
      <c r="F37" s="405">
        <v>1181.82</v>
      </c>
      <c r="G37" s="405">
        <f t="shared" si="0"/>
        <v>156</v>
      </c>
      <c r="H37" s="405">
        <f t="shared" si="0"/>
        <v>832.61000000000013</v>
      </c>
      <c r="I37" s="405">
        <v>1488</v>
      </c>
      <c r="J37" s="405">
        <v>3756.66</v>
      </c>
      <c r="K37" s="405">
        <v>1336</v>
      </c>
      <c r="L37" s="405">
        <v>1057.79</v>
      </c>
      <c r="M37" s="405">
        <f t="shared" si="1"/>
        <v>152</v>
      </c>
      <c r="N37" s="405">
        <f t="shared" si="1"/>
        <v>2698.87</v>
      </c>
    </row>
    <row r="38" spans="1:14" ht="31.5">
      <c r="A38" s="403">
        <v>34</v>
      </c>
      <c r="B38" s="404" t="s">
        <v>180</v>
      </c>
      <c r="C38" s="405">
        <v>4356</v>
      </c>
      <c r="D38" s="405">
        <v>14579.074340499999</v>
      </c>
      <c r="E38" s="405">
        <v>2398</v>
      </c>
      <c r="F38" s="405">
        <v>7167.5722999999998</v>
      </c>
      <c r="G38" s="405">
        <f t="shared" si="0"/>
        <v>1958</v>
      </c>
      <c r="H38" s="405">
        <f t="shared" si="0"/>
        <v>7411.5020404999996</v>
      </c>
      <c r="I38" s="405">
        <v>23211</v>
      </c>
      <c r="J38" s="405">
        <v>55078.250736299997</v>
      </c>
      <c r="K38" s="405">
        <v>0</v>
      </c>
      <c r="L38" s="405">
        <v>0</v>
      </c>
      <c r="M38" s="405">
        <f t="shared" si="1"/>
        <v>23211</v>
      </c>
      <c r="N38" s="405">
        <f t="shared" si="1"/>
        <v>55078.250736299997</v>
      </c>
    </row>
    <row r="39" spans="1:14" ht="31.5">
      <c r="A39" s="403">
        <v>35</v>
      </c>
      <c r="B39" s="407" t="s">
        <v>30</v>
      </c>
      <c r="C39" s="405">
        <v>22486</v>
      </c>
      <c r="D39" s="405">
        <v>140088.62583491899</v>
      </c>
      <c r="E39" s="405">
        <v>7460</v>
      </c>
      <c r="F39" s="405">
        <v>44920.677283600002</v>
      </c>
      <c r="G39" s="405">
        <f t="shared" si="0"/>
        <v>15026</v>
      </c>
      <c r="H39" s="405">
        <f t="shared" si="0"/>
        <v>95167.948551318987</v>
      </c>
      <c r="I39" s="405">
        <v>76697</v>
      </c>
      <c r="J39" s="405">
        <v>291645.5910741</v>
      </c>
      <c r="K39" s="405">
        <v>16497</v>
      </c>
      <c r="L39" s="405">
        <v>102699.7015829</v>
      </c>
      <c r="M39" s="405">
        <f t="shared" si="1"/>
        <v>60200</v>
      </c>
      <c r="N39" s="405">
        <f t="shared" si="1"/>
        <v>188945.88949119998</v>
      </c>
    </row>
    <row r="40" spans="1:14" ht="31.5">
      <c r="A40" s="403">
        <v>36</v>
      </c>
      <c r="B40" s="407" t="s">
        <v>181</v>
      </c>
      <c r="C40" s="405">
        <v>12362</v>
      </c>
      <c r="D40" s="405">
        <v>100520.05461000001</v>
      </c>
      <c r="E40" s="405">
        <v>0</v>
      </c>
      <c r="F40" s="405">
        <v>0</v>
      </c>
      <c r="G40" s="405">
        <f t="shared" si="0"/>
        <v>12362</v>
      </c>
      <c r="H40" s="405">
        <f t="shared" si="0"/>
        <v>100520.05461000001</v>
      </c>
      <c r="I40" s="405">
        <v>50215</v>
      </c>
      <c r="J40" s="405">
        <v>223934</v>
      </c>
      <c r="K40" s="405">
        <v>0</v>
      </c>
      <c r="L40" s="405">
        <v>0</v>
      </c>
      <c r="M40" s="405">
        <f t="shared" si="1"/>
        <v>50215</v>
      </c>
      <c r="N40" s="405">
        <f t="shared" si="1"/>
        <v>223934</v>
      </c>
    </row>
    <row r="41" spans="1:14" ht="31.5">
      <c r="A41" s="403">
        <v>37</v>
      </c>
      <c r="B41" s="407" t="s">
        <v>31</v>
      </c>
      <c r="C41" s="405">
        <v>52292</v>
      </c>
      <c r="D41" s="405">
        <v>95775.042472899993</v>
      </c>
      <c r="E41" s="405">
        <v>0</v>
      </c>
      <c r="F41" s="405">
        <v>0</v>
      </c>
      <c r="G41" s="405">
        <f t="shared" si="0"/>
        <v>52292</v>
      </c>
      <c r="H41" s="405">
        <f t="shared" si="0"/>
        <v>95775.042472899993</v>
      </c>
      <c r="I41" s="405">
        <v>120138</v>
      </c>
      <c r="J41" s="405">
        <v>252314.00497119999</v>
      </c>
      <c r="K41" s="405">
        <v>0</v>
      </c>
      <c r="L41" s="405">
        <v>0</v>
      </c>
      <c r="M41" s="405">
        <f t="shared" si="1"/>
        <v>120138</v>
      </c>
      <c r="N41" s="405">
        <f t="shared" si="1"/>
        <v>252314.00497119999</v>
      </c>
    </row>
    <row r="42" spans="1:14" ht="31.5">
      <c r="A42" s="403">
        <v>38</v>
      </c>
      <c r="B42" s="407" t="s">
        <v>387</v>
      </c>
      <c r="C42" s="405">
        <v>15499</v>
      </c>
      <c r="D42" s="405">
        <v>16076.08815</v>
      </c>
      <c r="E42" s="405">
        <v>9499</v>
      </c>
      <c r="F42" s="405">
        <v>3529.08815</v>
      </c>
      <c r="G42" s="405">
        <f t="shared" si="0"/>
        <v>6000</v>
      </c>
      <c r="H42" s="405">
        <f t="shared" si="0"/>
        <v>12547</v>
      </c>
      <c r="I42" s="405">
        <v>56064</v>
      </c>
      <c r="J42" s="405">
        <v>122182.33474901901</v>
      </c>
      <c r="K42" s="405">
        <v>19944</v>
      </c>
      <c r="L42" s="405">
        <v>40494.7272467191</v>
      </c>
      <c r="M42" s="405">
        <f t="shared" si="1"/>
        <v>36120</v>
      </c>
      <c r="N42" s="405">
        <f t="shared" si="1"/>
        <v>81687.607502299914</v>
      </c>
    </row>
    <row r="43" spans="1:14" ht="31.5">
      <c r="A43" s="403">
        <v>39</v>
      </c>
      <c r="B43" s="407" t="s">
        <v>184</v>
      </c>
      <c r="C43" s="405">
        <v>234960</v>
      </c>
      <c r="D43" s="405">
        <v>113172</v>
      </c>
      <c r="E43" s="405">
        <v>0</v>
      </c>
      <c r="F43" s="405">
        <v>0</v>
      </c>
      <c r="G43" s="405">
        <f t="shared" si="0"/>
        <v>234960</v>
      </c>
      <c r="H43" s="405">
        <f t="shared" si="0"/>
        <v>113172</v>
      </c>
      <c r="I43" s="405">
        <v>362886</v>
      </c>
      <c r="J43" s="405">
        <v>378194</v>
      </c>
      <c r="K43" s="405">
        <v>0</v>
      </c>
      <c r="L43" s="405">
        <v>0</v>
      </c>
      <c r="M43" s="405">
        <f t="shared" si="1"/>
        <v>362886</v>
      </c>
      <c r="N43" s="405">
        <f t="shared" si="1"/>
        <v>378194</v>
      </c>
    </row>
    <row r="44" spans="1:14" ht="63">
      <c r="A44" s="403">
        <v>40</v>
      </c>
      <c r="B44" s="404" t="s">
        <v>388</v>
      </c>
      <c r="C44" s="405">
        <v>245509</v>
      </c>
      <c r="D44" s="405">
        <v>204045</v>
      </c>
      <c r="E44" s="405">
        <v>177587</v>
      </c>
      <c r="F44" s="405">
        <v>159322</v>
      </c>
      <c r="G44" s="405">
        <f t="shared" si="0"/>
        <v>67922</v>
      </c>
      <c r="H44" s="405">
        <f t="shared" si="0"/>
        <v>44723</v>
      </c>
      <c r="I44" s="405">
        <v>857367</v>
      </c>
      <c r="J44" s="405">
        <v>985297</v>
      </c>
      <c r="K44" s="405">
        <v>349215</v>
      </c>
      <c r="L44" s="405">
        <v>337539</v>
      </c>
      <c r="M44" s="405">
        <f t="shared" si="1"/>
        <v>508152</v>
      </c>
      <c r="N44" s="405">
        <f t="shared" si="1"/>
        <v>647758</v>
      </c>
    </row>
    <row r="45" spans="1:14" ht="63">
      <c r="A45" s="403">
        <v>41</v>
      </c>
      <c r="B45" s="404" t="s">
        <v>186</v>
      </c>
      <c r="C45" s="405">
        <v>142158</v>
      </c>
      <c r="D45" s="405">
        <v>214107</v>
      </c>
      <c r="E45" s="405">
        <v>133249</v>
      </c>
      <c r="F45" s="405">
        <v>205778.97</v>
      </c>
      <c r="G45" s="405">
        <f t="shared" si="0"/>
        <v>8909</v>
      </c>
      <c r="H45" s="405">
        <f t="shared" si="0"/>
        <v>8328.0299999999988</v>
      </c>
      <c r="I45" s="405">
        <v>407934</v>
      </c>
      <c r="J45" s="405">
        <v>669882.13</v>
      </c>
      <c r="K45" s="405">
        <v>288426</v>
      </c>
      <c r="L45" s="405">
        <v>441741.16</v>
      </c>
      <c r="M45" s="405">
        <f t="shared" si="1"/>
        <v>119508</v>
      </c>
      <c r="N45" s="405">
        <f t="shared" si="1"/>
        <v>228140.97000000003</v>
      </c>
    </row>
    <row r="46" spans="1:14" ht="31.5">
      <c r="A46" s="403">
        <v>42</v>
      </c>
      <c r="B46" s="404" t="s">
        <v>390</v>
      </c>
      <c r="C46" s="405">
        <v>777</v>
      </c>
      <c r="D46" s="405">
        <v>1097.04</v>
      </c>
      <c r="E46" s="405">
        <v>0</v>
      </c>
      <c r="F46" s="405">
        <v>0</v>
      </c>
      <c r="G46" s="405">
        <f t="shared" si="0"/>
        <v>777</v>
      </c>
      <c r="H46" s="405">
        <f t="shared" si="0"/>
        <v>1097.04</v>
      </c>
      <c r="I46" s="405">
        <v>364143</v>
      </c>
      <c r="J46" s="405">
        <v>179370.42</v>
      </c>
      <c r="K46" s="405">
        <v>44982</v>
      </c>
      <c r="L46" s="405">
        <v>366.58</v>
      </c>
      <c r="M46" s="405">
        <f t="shared" si="1"/>
        <v>319161</v>
      </c>
      <c r="N46" s="405">
        <f t="shared" si="1"/>
        <v>179003.84000000003</v>
      </c>
    </row>
    <row r="47" spans="1:14" ht="63">
      <c r="A47" s="403">
        <v>43</v>
      </c>
      <c r="B47" s="404" t="s">
        <v>391</v>
      </c>
      <c r="C47" s="405">
        <v>890820</v>
      </c>
      <c r="D47" s="405">
        <v>536874.1</v>
      </c>
      <c r="E47" s="405">
        <v>879164</v>
      </c>
      <c r="F47" s="405">
        <v>515346.99</v>
      </c>
      <c r="G47" s="405">
        <f t="shared" si="0"/>
        <v>11656</v>
      </c>
      <c r="H47" s="405">
        <f t="shared" si="0"/>
        <v>21527.109999999986</v>
      </c>
      <c r="I47" s="405">
        <v>2300383</v>
      </c>
      <c r="J47" s="405">
        <v>1259536</v>
      </c>
      <c r="K47" s="405">
        <v>2202566</v>
      </c>
      <c r="L47" s="405">
        <v>1113676.1599999999</v>
      </c>
      <c r="M47" s="405">
        <f t="shared" si="1"/>
        <v>97817</v>
      </c>
      <c r="N47" s="405">
        <f t="shared" si="1"/>
        <v>145859.84000000008</v>
      </c>
    </row>
    <row r="48" spans="1:14" ht="31.5">
      <c r="A48" s="403">
        <v>44</v>
      </c>
      <c r="B48" s="404" t="s">
        <v>392</v>
      </c>
      <c r="C48" s="405">
        <v>0</v>
      </c>
      <c r="D48" s="405">
        <v>0</v>
      </c>
      <c r="E48" s="405">
        <v>0</v>
      </c>
      <c r="F48" s="405">
        <v>0</v>
      </c>
      <c r="G48" s="405">
        <f t="shared" si="0"/>
        <v>0</v>
      </c>
      <c r="H48" s="405">
        <f t="shared" si="0"/>
        <v>0</v>
      </c>
      <c r="I48" s="405">
        <v>0</v>
      </c>
      <c r="J48" s="405">
        <v>0</v>
      </c>
      <c r="K48" s="405">
        <v>0</v>
      </c>
      <c r="L48" s="405">
        <v>0</v>
      </c>
      <c r="M48" s="405">
        <f t="shared" si="1"/>
        <v>0</v>
      </c>
      <c r="N48" s="405">
        <f t="shared" si="1"/>
        <v>0</v>
      </c>
    </row>
    <row r="49" spans="1:14" ht="31.5">
      <c r="A49" s="403">
        <v>45</v>
      </c>
      <c r="B49" s="404" t="s">
        <v>393</v>
      </c>
      <c r="C49" s="405">
        <v>0</v>
      </c>
      <c r="D49" s="405">
        <v>0</v>
      </c>
      <c r="E49" s="405">
        <v>0</v>
      </c>
      <c r="F49" s="405">
        <v>0</v>
      </c>
      <c r="G49" s="405">
        <f t="shared" si="0"/>
        <v>0</v>
      </c>
      <c r="H49" s="405">
        <f t="shared" si="0"/>
        <v>0</v>
      </c>
      <c r="I49" s="405">
        <v>0</v>
      </c>
      <c r="J49" s="405">
        <v>0</v>
      </c>
      <c r="K49" s="405">
        <v>0</v>
      </c>
      <c r="L49" s="405">
        <v>0</v>
      </c>
      <c r="M49" s="405">
        <f t="shared" si="1"/>
        <v>0</v>
      </c>
      <c r="N49" s="405">
        <f t="shared" si="1"/>
        <v>0</v>
      </c>
    </row>
    <row r="50" spans="1:14" ht="48.75">
      <c r="A50" s="399"/>
      <c r="B50" s="408" t="s">
        <v>55</v>
      </c>
      <c r="C50" s="409">
        <f>SUM(C5:C49)</f>
        <v>3282403</v>
      </c>
      <c r="D50" s="409">
        <f>SUM(D5:D49)</f>
        <v>4402378.2031500349</v>
      </c>
      <c r="E50" s="409">
        <f>SUM(E5:E49)</f>
        <v>2082349</v>
      </c>
      <c r="F50" s="409">
        <f>SUM(F5:F49)</f>
        <v>2164511.4171238001</v>
      </c>
      <c r="G50" s="409">
        <f t="shared" ref="G50:H50" si="2">C50-E50</f>
        <v>1200054</v>
      </c>
      <c r="H50" s="409">
        <f t="shared" si="2"/>
        <v>2237866.7860262347</v>
      </c>
      <c r="I50" s="409">
        <f>SUM(I5:I49)</f>
        <v>8596718</v>
      </c>
      <c r="J50" s="409">
        <f>SUM(J5:J49)</f>
        <v>12064039.957268652</v>
      </c>
      <c r="K50" s="409">
        <f>SUM(K5:K49)</f>
        <v>5260861</v>
      </c>
      <c r="L50" s="409">
        <f>SUM(L5:L49)</f>
        <v>5954436.6930516185</v>
      </c>
      <c r="M50" s="409">
        <f>I50-K50</f>
        <v>3335857</v>
      </c>
      <c r="N50" s="409">
        <f>J50-L50</f>
        <v>6109603.2642170331</v>
      </c>
    </row>
  </sheetData>
  <mergeCells count="11">
    <mergeCell ref="M3:N3"/>
    <mergeCell ref="B1:N1"/>
    <mergeCell ref="A2:A4"/>
    <mergeCell ref="B2:B4"/>
    <mergeCell ref="C2:H2"/>
    <mergeCell ref="I2:N2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="60" workbookViewId="0">
      <selection activeCell="J9" sqref="J9"/>
    </sheetView>
  </sheetViews>
  <sheetFormatPr defaultRowHeight="18.75"/>
  <cols>
    <col min="1" max="1" width="6.28515625" style="410" customWidth="1"/>
    <col min="2" max="2" width="145.85546875" style="410" customWidth="1"/>
    <col min="3" max="3" width="23.7109375" style="410" customWidth="1"/>
    <col min="4" max="4" width="31" style="410" customWidth="1"/>
  </cols>
  <sheetData>
    <row r="1" spans="1:5">
      <c r="B1" s="714" t="s">
        <v>616</v>
      </c>
      <c r="C1" s="714"/>
      <c r="D1" s="714"/>
      <c r="E1" s="714"/>
    </row>
    <row r="2" spans="1:5">
      <c r="B2" s="715" t="s">
        <v>617</v>
      </c>
      <c r="C2" s="715"/>
      <c r="D2" s="715"/>
      <c r="E2" s="715"/>
    </row>
    <row r="3" spans="1:5">
      <c r="B3"/>
      <c r="C3"/>
      <c r="D3"/>
    </row>
    <row r="4" spans="1:5">
      <c r="B4"/>
      <c r="C4" s="429"/>
      <c r="D4" s="429"/>
    </row>
    <row r="5" spans="1:5" ht="26.25">
      <c r="A5" s="710" t="s">
        <v>581</v>
      </c>
      <c r="B5" s="711"/>
      <c r="C5" s="712" t="s">
        <v>612</v>
      </c>
      <c r="D5" s="713"/>
    </row>
    <row r="6" spans="1:5" ht="26.25">
      <c r="A6" s="411"/>
      <c r="B6" s="412"/>
      <c r="C6" s="430"/>
      <c r="D6" s="431"/>
    </row>
    <row r="7" spans="1:5" ht="78.75">
      <c r="A7" s="413" t="s">
        <v>582</v>
      </c>
      <c r="B7" s="414" t="s">
        <v>583</v>
      </c>
      <c r="C7" s="432" t="s">
        <v>55</v>
      </c>
      <c r="D7" s="432" t="s">
        <v>613</v>
      </c>
    </row>
    <row r="8" spans="1:5">
      <c r="A8" s="357">
        <v>1</v>
      </c>
      <c r="B8" s="415">
        <v>2</v>
      </c>
      <c r="C8" s="433">
        <v>79</v>
      </c>
      <c r="D8" s="433">
        <v>80</v>
      </c>
    </row>
    <row r="9" spans="1:5">
      <c r="A9" s="416"/>
      <c r="B9" s="417"/>
      <c r="C9" s="433"/>
      <c r="D9" s="433"/>
    </row>
    <row r="10" spans="1:5" ht="23.25">
      <c r="A10" s="418" t="s">
        <v>448</v>
      </c>
      <c r="B10" s="419" t="s">
        <v>584</v>
      </c>
      <c r="C10" s="433"/>
      <c r="D10" s="433"/>
    </row>
    <row r="11" spans="1:5" ht="23.25">
      <c r="A11" s="418"/>
      <c r="B11" s="419"/>
      <c r="C11" s="433"/>
      <c r="D11" s="433"/>
    </row>
    <row r="12" spans="1:5" ht="35.25">
      <c r="A12" s="420">
        <v>1</v>
      </c>
      <c r="B12" s="419" t="s">
        <v>585</v>
      </c>
      <c r="C12" s="434">
        <v>20711</v>
      </c>
      <c r="D12" s="434">
        <v>15747</v>
      </c>
    </row>
    <row r="13" spans="1:5" ht="48.75">
      <c r="A13" s="421">
        <v>2</v>
      </c>
      <c r="B13" s="422" t="s">
        <v>586</v>
      </c>
      <c r="C13" s="434">
        <v>40828</v>
      </c>
      <c r="D13" s="434">
        <v>31021</v>
      </c>
    </row>
    <row r="14" spans="1:5" ht="48.75">
      <c r="A14" s="421">
        <v>3</v>
      </c>
      <c r="B14" s="423" t="s">
        <v>587</v>
      </c>
      <c r="C14" s="434">
        <v>577038</v>
      </c>
      <c r="D14" s="434">
        <v>486395</v>
      </c>
    </row>
    <row r="15" spans="1:5" ht="46.5">
      <c r="A15" s="424">
        <v>4</v>
      </c>
      <c r="B15" s="425" t="s">
        <v>588</v>
      </c>
      <c r="C15" s="434">
        <v>140421</v>
      </c>
      <c r="D15" s="434">
        <v>127753</v>
      </c>
    </row>
    <row r="16" spans="1:5" ht="35.25">
      <c r="A16" s="420"/>
      <c r="B16" s="419"/>
      <c r="C16" s="434"/>
      <c r="D16" s="434"/>
    </row>
    <row r="17" spans="1:4" ht="35.25">
      <c r="A17" s="418" t="s">
        <v>589</v>
      </c>
      <c r="B17" s="419" t="s">
        <v>590</v>
      </c>
      <c r="C17" s="434"/>
      <c r="D17" s="434"/>
    </row>
    <row r="18" spans="1:4" ht="35.25">
      <c r="A18" s="420">
        <v>1</v>
      </c>
      <c r="B18" s="419" t="s">
        <v>591</v>
      </c>
      <c r="C18" s="434">
        <v>101469</v>
      </c>
      <c r="D18" s="434">
        <v>95521</v>
      </c>
    </row>
    <row r="19" spans="1:4" ht="35.25">
      <c r="A19" s="420">
        <v>2</v>
      </c>
      <c r="B19" s="422" t="s">
        <v>592</v>
      </c>
      <c r="C19" s="434">
        <v>87404</v>
      </c>
      <c r="D19" s="434">
        <v>81381</v>
      </c>
    </row>
    <row r="20" spans="1:4" ht="35.25">
      <c r="A20" s="421">
        <v>3</v>
      </c>
      <c r="B20" s="426" t="s">
        <v>593</v>
      </c>
      <c r="C20" s="434">
        <v>120039</v>
      </c>
      <c r="D20" s="434">
        <v>112832</v>
      </c>
    </row>
    <row r="21" spans="1:4" ht="48.75">
      <c r="A21" s="421">
        <v>4</v>
      </c>
      <c r="B21" s="422" t="s">
        <v>594</v>
      </c>
      <c r="C21" s="434">
        <v>120660</v>
      </c>
      <c r="D21" s="434">
        <v>110832</v>
      </c>
    </row>
    <row r="22" spans="1:4" ht="35.25">
      <c r="A22" s="421">
        <v>5</v>
      </c>
      <c r="B22" s="422" t="s">
        <v>595</v>
      </c>
      <c r="C22" s="434">
        <v>77239</v>
      </c>
      <c r="D22" s="434">
        <v>74468</v>
      </c>
    </row>
    <row r="23" spans="1:4" ht="35.25">
      <c r="A23" s="421">
        <v>6</v>
      </c>
      <c r="B23" s="422" t="s">
        <v>596</v>
      </c>
      <c r="C23" s="434">
        <v>80741</v>
      </c>
      <c r="D23" s="434">
        <v>74677</v>
      </c>
    </row>
    <row r="24" spans="1:4" ht="35.25">
      <c r="A24" s="421">
        <v>7</v>
      </c>
      <c r="B24" s="422" t="s">
        <v>597</v>
      </c>
      <c r="C24" s="434">
        <v>83061</v>
      </c>
      <c r="D24" s="434">
        <v>77895</v>
      </c>
    </row>
    <row r="25" spans="1:4" ht="35.25">
      <c r="A25" s="421">
        <v>8</v>
      </c>
      <c r="B25" s="422" t="s">
        <v>598</v>
      </c>
      <c r="C25" s="434">
        <v>64164</v>
      </c>
      <c r="D25" s="434">
        <v>60538</v>
      </c>
    </row>
    <row r="26" spans="1:4" ht="35.25">
      <c r="A26" s="420"/>
      <c r="B26" s="419"/>
      <c r="C26" s="434"/>
      <c r="D26" s="434"/>
    </row>
    <row r="27" spans="1:4" ht="48.75">
      <c r="A27" s="427" t="s">
        <v>452</v>
      </c>
      <c r="B27" s="422" t="s">
        <v>599</v>
      </c>
      <c r="C27" s="434"/>
      <c r="D27" s="434"/>
    </row>
    <row r="28" spans="1:4" ht="35.25">
      <c r="A28" s="418"/>
      <c r="B28" s="419"/>
      <c r="C28" s="434"/>
      <c r="D28" s="434"/>
    </row>
    <row r="29" spans="1:4" ht="35.25">
      <c r="A29" s="421">
        <v>1</v>
      </c>
      <c r="B29" s="419" t="s">
        <v>600</v>
      </c>
      <c r="C29" s="434">
        <v>1154</v>
      </c>
      <c r="D29" s="434">
        <v>1114</v>
      </c>
    </row>
    <row r="30" spans="1:4" ht="46.5">
      <c r="A30" s="421">
        <v>2</v>
      </c>
      <c r="B30" s="425" t="s">
        <v>601</v>
      </c>
      <c r="C30" s="434">
        <v>3311</v>
      </c>
      <c r="D30" s="434">
        <v>3239</v>
      </c>
    </row>
    <row r="31" spans="1:4" ht="35.25">
      <c r="A31" s="421">
        <v>3</v>
      </c>
      <c r="B31" s="422" t="s">
        <v>602</v>
      </c>
      <c r="C31" s="434">
        <v>20697</v>
      </c>
      <c r="D31" s="434">
        <v>20617</v>
      </c>
    </row>
    <row r="32" spans="1:4" ht="48.75">
      <c r="A32" s="421">
        <v>4</v>
      </c>
      <c r="B32" s="422" t="s">
        <v>603</v>
      </c>
      <c r="C32" s="434">
        <v>24535</v>
      </c>
      <c r="D32" s="434">
        <v>24340</v>
      </c>
    </row>
    <row r="33" spans="1:4" ht="35.25">
      <c r="A33" s="428" t="s">
        <v>604</v>
      </c>
      <c r="B33" s="422" t="s">
        <v>605</v>
      </c>
      <c r="C33" s="434">
        <v>1221</v>
      </c>
      <c r="D33" s="434">
        <v>1142</v>
      </c>
    </row>
    <row r="34" spans="1:4" ht="35.25">
      <c r="A34" s="421">
        <v>6</v>
      </c>
      <c r="B34" s="422" t="s">
        <v>606</v>
      </c>
      <c r="C34" s="434">
        <v>1428</v>
      </c>
      <c r="D34" s="434">
        <v>1305</v>
      </c>
    </row>
    <row r="35" spans="1:4" ht="35.25">
      <c r="A35" s="418" t="s">
        <v>454</v>
      </c>
      <c r="B35" s="419" t="s">
        <v>607</v>
      </c>
      <c r="C35" s="434"/>
      <c r="D35" s="434"/>
    </row>
    <row r="36" spans="1:4" ht="35.25">
      <c r="A36" s="421">
        <v>1</v>
      </c>
      <c r="B36" s="422" t="s">
        <v>608</v>
      </c>
      <c r="C36" s="434">
        <v>1211768</v>
      </c>
      <c r="D36" s="434">
        <v>1135416</v>
      </c>
    </row>
    <row r="37" spans="1:4" ht="35.25">
      <c r="A37" s="421">
        <v>2</v>
      </c>
      <c r="B37" s="422" t="s">
        <v>609</v>
      </c>
      <c r="C37" s="434">
        <v>1726731</v>
      </c>
      <c r="D37" s="434">
        <v>1571612</v>
      </c>
    </row>
    <row r="38" spans="1:4" ht="35.25">
      <c r="A38" s="428">
        <v>3</v>
      </c>
      <c r="B38" s="422" t="s">
        <v>610</v>
      </c>
      <c r="C38" s="434">
        <v>399170</v>
      </c>
      <c r="D38" s="434">
        <v>371725</v>
      </c>
    </row>
    <row r="39" spans="1:4" ht="35.25">
      <c r="A39" s="428">
        <v>4</v>
      </c>
      <c r="B39" s="422" t="s">
        <v>611</v>
      </c>
      <c r="C39" s="434">
        <v>648928.34</v>
      </c>
      <c r="D39" s="434">
        <v>604719.34</v>
      </c>
    </row>
    <row r="44" spans="1:4">
      <c r="A44"/>
    </row>
    <row r="45" spans="1:4">
      <c r="A45"/>
    </row>
    <row r="46" spans="1:4">
      <c r="A46"/>
    </row>
    <row r="48" spans="1:4">
      <c r="B48"/>
    </row>
    <row r="49" spans="2:2">
      <c r="B49"/>
    </row>
  </sheetData>
  <mergeCells count="4">
    <mergeCell ref="A5:B5"/>
    <mergeCell ref="C5:D5"/>
    <mergeCell ref="B1:E1"/>
    <mergeCell ref="B2:E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="60" workbookViewId="0">
      <selection activeCell="B1" sqref="B1:E2"/>
    </sheetView>
  </sheetViews>
  <sheetFormatPr defaultRowHeight="18.75"/>
  <cols>
    <col min="1" max="1" width="6.28515625" style="410" customWidth="1"/>
    <col min="2" max="2" width="145.85546875" style="410" customWidth="1"/>
    <col min="3" max="3" width="23.7109375" style="410" customWidth="1"/>
    <col min="4" max="4" width="31" style="410" customWidth="1"/>
  </cols>
  <sheetData>
    <row r="1" spans="1:5">
      <c r="B1" s="714" t="s">
        <v>616</v>
      </c>
      <c r="C1" s="714"/>
      <c r="D1" s="714"/>
      <c r="E1" s="714"/>
    </row>
    <row r="2" spans="1:5">
      <c r="B2" s="715" t="s">
        <v>617</v>
      </c>
      <c r="C2" s="715"/>
      <c r="D2" s="715"/>
      <c r="E2" s="715"/>
    </row>
    <row r="3" spans="1:5">
      <c r="B3"/>
      <c r="C3"/>
      <c r="D3"/>
    </row>
    <row r="4" spans="1:5">
      <c r="B4"/>
      <c r="C4" s="429"/>
      <c r="D4" s="429"/>
    </row>
    <row r="5" spans="1:5" ht="26.25">
      <c r="A5" s="710" t="s">
        <v>581</v>
      </c>
      <c r="B5" s="711"/>
      <c r="C5" s="712" t="s">
        <v>614</v>
      </c>
      <c r="D5" s="713"/>
    </row>
    <row r="6" spans="1:5" ht="26.25">
      <c r="A6" s="411"/>
      <c r="B6" s="412"/>
      <c r="C6" s="430"/>
      <c r="D6" s="431"/>
    </row>
    <row r="7" spans="1:5" ht="78.75">
      <c r="A7" s="413" t="s">
        <v>582</v>
      </c>
      <c r="B7" s="414" t="s">
        <v>583</v>
      </c>
      <c r="C7" s="432" t="s">
        <v>55</v>
      </c>
      <c r="D7" s="432" t="s">
        <v>613</v>
      </c>
    </row>
    <row r="8" spans="1:5">
      <c r="A8" s="357">
        <v>1</v>
      </c>
      <c r="B8" s="415">
        <v>2</v>
      </c>
      <c r="C8" s="433">
        <v>79</v>
      </c>
      <c r="D8" s="433">
        <v>80</v>
      </c>
    </row>
    <row r="9" spans="1:5">
      <c r="A9" s="416"/>
      <c r="B9" s="417"/>
      <c r="C9" s="433"/>
      <c r="D9" s="433"/>
    </row>
    <row r="10" spans="1:5" ht="23.25">
      <c r="A10" s="418" t="s">
        <v>448</v>
      </c>
      <c r="B10" s="419" t="s">
        <v>584</v>
      </c>
      <c r="C10" s="433"/>
      <c r="D10" s="433"/>
    </row>
    <row r="11" spans="1:5" ht="23.25">
      <c r="A11" s="418"/>
      <c r="B11" s="419"/>
      <c r="C11" s="433"/>
      <c r="D11" s="433"/>
    </row>
    <row r="12" spans="1:5" ht="35.25">
      <c r="A12" s="420">
        <v>1</v>
      </c>
      <c r="B12" s="419" t="s">
        <v>585</v>
      </c>
      <c r="C12" s="434">
        <v>2748</v>
      </c>
      <c r="D12" s="434">
        <v>2348</v>
      </c>
    </row>
    <row r="13" spans="1:5" ht="48.75">
      <c r="A13" s="421">
        <v>2</v>
      </c>
      <c r="B13" s="422" t="s">
        <v>586</v>
      </c>
      <c r="C13" s="434">
        <v>4736</v>
      </c>
      <c r="D13" s="434">
        <v>4257</v>
      </c>
    </row>
    <row r="14" spans="1:5" ht="48.75">
      <c r="A14" s="421">
        <v>3</v>
      </c>
      <c r="B14" s="423" t="s">
        <v>587</v>
      </c>
      <c r="C14" s="434">
        <v>201190</v>
      </c>
      <c r="D14" s="434">
        <v>186048</v>
      </c>
    </row>
    <row r="15" spans="1:5" ht="46.5">
      <c r="A15" s="424">
        <v>4</v>
      </c>
      <c r="B15" s="425" t="s">
        <v>588</v>
      </c>
      <c r="C15" s="434">
        <v>15014</v>
      </c>
      <c r="D15" s="434">
        <v>14108</v>
      </c>
    </row>
    <row r="16" spans="1:5" ht="35.25">
      <c r="A16" s="420"/>
      <c r="B16" s="419"/>
      <c r="C16" s="434"/>
      <c r="D16" s="434"/>
    </row>
    <row r="17" spans="1:4" ht="35.25">
      <c r="A17" s="418" t="s">
        <v>589</v>
      </c>
      <c r="B17" s="419" t="s">
        <v>590</v>
      </c>
      <c r="C17" s="434"/>
      <c r="D17" s="434"/>
    </row>
    <row r="18" spans="1:4" ht="35.25">
      <c r="A18" s="420">
        <v>1</v>
      </c>
      <c r="B18" s="419" t="s">
        <v>591</v>
      </c>
      <c r="C18" s="434">
        <v>7390</v>
      </c>
      <c r="D18" s="434">
        <v>6836</v>
      </c>
    </row>
    <row r="19" spans="1:4" ht="35.25">
      <c r="A19" s="420">
        <v>2</v>
      </c>
      <c r="B19" s="422" t="s">
        <v>592</v>
      </c>
      <c r="C19" s="434">
        <v>16664</v>
      </c>
      <c r="D19" s="434">
        <v>15422</v>
      </c>
    </row>
    <row r="20" spans="1:4" ht="35.25">
      <c r="A20" s="421">
        <v>3</v>
      </c>
      <c r="B20" s="426" t="s">
        <v>593</v>
      </c>
      <c r="C20" s="434">
        <v>11988</v>
      </c>
      <c r="D20" s="434">
        <v>11205</v>
      </c>
    </row>
    <row r="21" spans="1:4" ht="48.75">
      <c r="A21" s="421">
        <v>4</v>
      </c>
      <c r="B21" s="422" t="s">
        <v>594</v>
      </c>
      <c r="C21" s="434">
        <v>25867</v>
      </c>
      <c r="D21" s="434">
        <v>24117</v>
      </c>
    </row>
    <row r="22" spans="1:4" ht="35.25">
      <c r="A22" s="421">
        <v>5</v>
      </c>
      <c r="B22" s="422" t="s">
        <v>595</v>
      </c>
      <c r="C22" s="434">
        <v>8045</v>
      </c>
      <c r="D22" s="434">
        <v>6389</v>
      </c>
    </row>
    <row r="23" spans="1:4" ht="35.25">
      <c r="A23" s="421">
        <v>6</v>
      </c>
      <c r="B23" s="422" t="s">
        <v>596</v>
      </c>
      <c r="C23" s="434">
        <v>17994</v>
      </c>
      <c r="D23" s="434">
        <v>16267</v>
      </c>
    </row>
    <row r="24" spans="1:4" ht="35.25">
      <c r="A24" s="421">
        <v>7</v>
      </c>
      <c r="B24" s="422" t="s">
        <v>597</v>
      </c>
      <c r="C24" s="434">
        <v>7093</v>
      </c>
      <c r="D24" s="434">
        <v>6673</v>
      </c>
    </row>
    <row r="25" spans="1:4" ht="35.25">
      <c r="A25" s="421">
        <v>8</v>
      </c>
      <c r="B25" s="422" t="s">
        <v>598</v>
      </c>
      <c r="C25" s="434">
        <v>15499</v>
      </c>
      <c r="D25" s="434">
        <v>14533</v>
      </c>
    </row>
    <row r="26" spans="1:4" ht="35.25">
      <c r="A26" s="420"/>
      <c r="B26" s="419"/>
      <c r="C26" s="434"/>
      <c r="D26" s="434"/>
    </row>
    <row r="27" spans="1:4" ht="48.75">
      <c r="A27" s="427" t="s">
        <v>452</v>
      </c>
      <c r="B27" s="422" t="s">
        <v>599</v>
      </c>
      <c r="C27" s="434"/>
      <c r="D27" s="434"/>
    </row>
    <row r="28" spans="1:4" ht="35.25">
      <c r="A28" s="418"/>
      <c r="B28" s="419"/>
      <c r="C28" s="434"/>
      <c r="D28" s="434"/>
    </row>
    <row r="29" spans="1:4" ht="35.25">
      <c r="A29" s="421">
        <v>1</v>
      </c>
      <c r="B29" s="419" t="s">
        <v>600</v>
      </c>
      <c r="C29" s="434">
        <v>0</v>
      </c>
      <c r="D29" s="434">
        <v>0</v>
      </c>
    </row>
    <row r="30" spans="1:4" ht="46.5">
      <c r="A30" s="421">
        <v>2</v>
      </c>
      <c r="B30" s="425" t="s">
        <v>601</v>
      </c>
      <c r="C30" s="434">
        <v>0</v>
      </c>
      <c r="D30" s="434">
        <v>0</v>
      </c>
    </row>
    <row r="31" spans="1:4" ht="35.25">
      <c r="A31" s="421">
        <v>3</v>
      </c>
      <c r="B31" s="422" t="s">
        <v>602</v>
      </c>
      <c r="C31" s="434">
        <v>0</v>
      </c>
      <c r="D31" s="434">
        <v>0</v>
      </c>
    </row>
    <row r="32" spans="1:4" ht="48.75">
      <c r="A32" s="421">
        <v>4</v>
      </c>
      <c r="B32" s="422" t="s">
        <v>603</v>
      </c>
      <c r="C32" s="434">
        <v>0</v>
      </c>
      <c r="D32" s="434">
        <v>0</v>
      </c>
    </row>
    <row r="33" spans="1:4" ht="35.25">
      <c r="A33" s="428" t="s">
        <v>604</v>
      </c>
      <c r="B33" s="422" t="s">
        <v>605</v>
      </c>
      <c r="C33" s="434">
        <v>0</v>
      </c>
      <c r="D33" s="434">
        <v>0</v>
      </c>
    </row>
    <row r="34" spans="1:4" ht="35.25">
      <c r="A34" s="421">
        <v>6</v>
      </c>
      <c r="B34" s="422" t="s">
        <v>606</v>
      </c>
      <c r="C34" s="434">
        <v>0</v>
      </c>
      <c r="D34" s="434">
        <v>0</v>
      </c>
    </row>
    <row r="35" spans="1:4" ht="35.25">
      <c r="A35" s="418" t="s">
        <v>454</v>
      </c>
      <c r="B35" s="419" t="s">
        <v>607</v>
      </c>
      <c r="C35" s="434"/>
      <c r="D35" s="434"/>
    </row>
    <row r="36" spans="1:4" ht="35.25">
      <c r="A36" s="421">
        <v>1</v>
      </c>
      <c r="B36" s="422" t="s">
        <v>608</v>
      </c>
      <c r="C36" s="434">
        <v>336153</v>
      </c>
      <c r="D36" s="434">
        <v>322630</v>
      </c>
    </row>
    <row r="37" spans="1:4" ht="35.25">
      <c r="A37" s="421">
        <v>2</v>
      </c>
      <c r="B37" s="422" t="s">
        <v>609</v>
      </c>
      <c r="C37" s="434">
        <v>461607</v>
      </c>
      <c r="D37" s="434">
        <v>440087</v>
      </c>
    </row>
    <row r="38" spans="1:4" ht="35.25">
      <c r="A38" s="428">
        <v>3</v>
      </c>
      <c r="B38" s="422" t="s">
        <v>610</v>
      </c>
      <c r="C38" s="434">
        <v>110132</v>
      </c>
      <c r="D38" s="434">
        <v>104557</v>
      </c>
    </row>
    <row r="39" spans="1:4" ht="35.25">
      <c r="A39" s="428">
        <v>4</v>
      </c>
      <c r="B39" s="422" t="s">
        <v>611</v>
      </c>
      <c r="C39" s="434">
        <v>163089</v>
      </c>
      <c r="D39" s="434">
        <v>153012</v>
      </c>
    </row>
    <row r="44" spans="1:4">
      <c r="A44"/>
    </row>
    <row r="45" spans="1:4">
      <c r="A45"/>
    </row>
    <row r="46" spans="1:4">
      <c r="A46"/>
    </row>
    <row r="48" spans="1:4">
      <c r="B48"/>
    </row>
    <row r="49" spans="2:2">
      <c r="B49"/>
    </row>
  </sheetData>
  <mergeCells count="4">
    <mergeCell ref="A5:B5"/>
    <mergeCell ref="C5:D5"/>
    <mergeCell ref="B1:E1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pane ySplit="3" topLeftCell="A4" activePane="bottomLeft" state="frozen"/>
      <selection pane="bottomLeft" activeCell="F45" activeCellId="1" sqref="D45 F45"/>
    </sheetView>
  </sheetViews>
  <sheetFormatPr defaultRowHeight="19.5"/>
  <cols>
    <col min="1" max="1" width="14.140625" style="10" customWidth="1"/>
    <col min="2" max="2" width="45.7109375" style="10" customWidth="1"/>
    <col min="3" max="3" width="18.5703125" style="10" bestFit="1" customWidth="1"/>
    <col min="4" max="4" width="18.28515625" style="10" bestFit="1" customWidth="1"/>
    <col min="5" max="5" width="22.7109375" style="26" customWidth="1"/>
    <col min="6" max="6" width="22.28515625" style="26" customWidth="1"/>
    <col min="7" max="7" width="22" style="27" customWidth="1"/>
    <col min="8" max="8" width="20.85546875" style="26" bestFit="1" customWidth="1"/>
    <col min="9" max="9" width="19.5703125" style="26" customWidth="1"/>
    <col min="10" max="10" width="17" style="26" customWidth="1"/>
    <col min="11" max="11" width="22.85546875" style="26" customWidth="1"/>
    <col min="12" max="12" width="20.42578125" style="10" customWidth="1"/>
    <col min="13" max="16384" width="9.140625" style="10"/>
  </cols>
  <sheetData>
    <row r="1" spans="1:13" ht="39.75" customHeight="1">
      <c r="A1" s="455" t="s">
        <v>63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3" ht="48.75" customHeight="1">
      <c r="A2" s="456" t="s">
        <v>64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</row>
    <row r="3" spans="1:13" s="17" customFormat="1" ht="146.25" customHeight="1">
      <c r="A3" s="11" t="s">
        <v>65</v>
      </c>
      <c r="B3" s="11" t="s">
        <v>66</v>
      </c>
      <c r="C3" s="12" t="s">
        <v>67</v>
      </c>
      <c r="D3" s="12" t="s">
        <v>68</v>
      </c>
      <c r="E3" s="13" t="s">
        <v>69</v>
      </c>
      <c r="F3" s="13" t="s">
        <v>70</v>
      </c>
      <c r="G3" s="14" t="s">
        <v>71</v>
      </c>
      <c r="H3" s="13" t="s">
        <v>72</v>
      </c>
      <c r="I3" s="15" t="s">
        <v>73</v>
      </c>
      <c r="J3" s="15" t="s">
        <v>74</v>
      </c>
      <c r="K3" s="13" t="s">
        <v>75</v>
      </c>
      <c r="L3" s="16" t="s">
        <v>76</v>
      </c>
    </row>
    <row r="4" spans="1:13" ht="34.5" customHeight="1">
      <c r="A4" s="18">
        <v>1</v>
      </c>
      <c r="B4" s="18" t="s">
        <v>20</v>
      </c>
      <c r="C4" s="19">
        <v>876613</v>
      </c>
      <c r="D4" s="19">
        <v>329803</v>
      </c>
      <c r="E4" s="19">
        <v>184821</v>
      </c>
      <c r="F4" s="19">
        <v>66059</v>
      </c>
      <c r="G4" s="19">
        <v>1457296</v>
      </c>
      <c r="H4" s="19">
        <v>955536</v>
      </c>
      <c r="I4" s="19">
        <v>31396.9507524</v>
      </c>
      <c r="J4" s="19">
        <v>190456</v>
      </c>
      <c r="K4" s="19">
        <v>1099496</v>
      </c>
      <c r="L4" s="19">
        <v>977230</v>
      </c>
      <c r="M4" s="10">
        <v>88.87981402388003</v>
      </c>
    </row>
    <row r="5" spans="1:13" ht="34.5" customHeight="1">
      <c r="A5" s="18">
        <v>2</v>
      </c>
      <c r="B5" s="18" t="s">
        <v>25</v>
      </c>
      <c r="C5" s="19">
        <v>4070</v>
      </c>
      <c r="D5" s="19">
        <v>6047</v>
      </c>
      <c r="E5" s="19">
        <v>319920</v>
      </c>
      <c r="F5" s="19">
        <v>257419</v>
      </c>
      <c r="G5" s="19">
        <v>587456</v>
      </c>
      <c r="H5" s="19">
        <v>476215</v>
      </c>
      <c r="I5" s="19">
        <v>20331.12</v>
      </c>
      <c r="J5" s="19">
        <v>94589</v>
      </c>
      <c r="K5" s="19">
        <v>569013</v>
      </c>
      <c r="L5" s="19">
        <v>485123</v>
      </c>
      <c r="M5" s="10">
        <v>65.232678496172724</v>
      </c>
    </row>
    <row r="6" spans="1:13" ht="34.5" customHeight="1">
      <c r="A6" s="18">
        <v>3</v>
      </c>
      <c r="B6" s="18" t="s">
        <v>48</v>
      </c>
      <c r="C6" s="19">
        <v>743365</v>
      </c>
      <c r="D6" s="19">
        <v>202506</v>
      </c>
      <c r="E6" s="19">
        <v>209902</v>
      </c>
      <c r="F6" s="19">
        <v>59015</v>
      </c>
      <c r="G6" s="19">
        <v>1214788</v>
      </c>
      <c r="H6" s="19">
        <v>945871</v>
      </c>
      <c r="I6" s="19">
        <v>28578.62</v>
      </c>
      <c r="J6" s="19">
        <v>253353</v>
      </c>
      <c r="K6" s="19">
        <v>1040392</v>
      </c>
      <c r="L6" s="19">
        <v>895344</v>
      </c>
      <c r="M6" s="10">
        <v>88.03195856320184</v>
      </c>
    </row>
    <row r="7" spans="1:13" ht="34.5" customHeight="1">
      <c r="A7" s="18">
        <v>4</v>
      </c>
      <c r="B7" s="18" t="s">
        <v>77</v>
      </c>
      <c r="C7" s="20">
        <v>574197</v>
      </c>
      <c r="D7" s="20">
        <v>210747</v>
      </c>
      <c r="E7" s="20">
        <v>467861</v>
      </c>
      <c r="F7" s="20">
        <v>1069989</v>
      </c>
      <c r="G7" s="20">
        <v>2322794</v>
      </c>
      <c r="H7" s="20">
        <v>1570941</v>
      </c>
      <c r="I7" s="20">
        <v>26776.659238300002</v>
      </c>
      <c r="J7" s="20">
        <v>838628</v>
      </c>
      <c r="K7" s="20">
        <v>2121282</v>
      </c>
      <c r="L7" s="20">
        <v>1802260</v>
      </c>
      <c r="M7" s="10">
        <v>90.333719689923726</v>
      </c>
    </row>
    <row r="8" spans="1:13" ht="34.5" customHeight="1">
      <c r="A8" s="18">
        <v>5</v>
      </c>
      <c r="B8" s="18" t="s">
        <v>53</v>
      </c>
      <c r="C8" s="19">
        <v>41255</v>
      </c>
      <c r="D8" s="19">
        <v>12663</v>
      </c>
      <c r="E8" s="19">
        <v>463047</v>
      </c>
      <c r="F8" s="19">
        <v>151440</v>
      </c>
      <c r="G8" s="19">
        <v>668405</v>
      </c>
      <c r="H8" s="19">
        <v>542307</v>
      </c>
      <c r="I8" s="19">
        <v>6916.12</v>
      </c>
      <c r="J8" s="19">
        <v>21189</v>
      </c>
      <c r="K8" s="19">
        <v>587289</v>
      </c>
      <c r="L8" s="19">
        <v>494185</v>
      </c>
      <c r="M8" s="10">
        <v>86.95562033523484</v>
      </c>
    </row>
    <row r="9" spans="1:13" ht="34.5" customHeight="1">
      <c r="A9" s="18">
        <v>6</v>
      </c>
      <c r="B9" s="18" t="s">
        <v>12</v>
      </c>
      <c r="C9" s="19">
        <v>0</v>
      </c>
      <c r="D9" s="19">
        <v>0</v>
      </c>
      <c r="E9" s="19">
        <v>0</v>
      </c>
      <c r="F9" s="19">
        <v>39194</v>
      </c>
      <c r="G9" s="19">
        <v>39194</v>
      </c>
      <c r="H9" s="19">
        <v>28127</v>
      </c>
      <c r="I9" s="19">
        <v>355.49999999999994</v>
      </c>
      <c r="J9" s="19">
        <v>17882</v>
      </c>
      <c r="K9" s="19">
        <v>38706</v>
      </c>
      <c r="L9" s="19">
        <v>13739</v>
      </c>
      <c r="M9" s="10">
        <v>35.495788766599496</v>
      </c>
    </row>
    <row r="10" spans="1:13" ht="34.5" customHeight="1">
      <c r="A10" s="18">
        <v>7</v>
      </c>
      <c r="B10" s="18" t="s">
        <v>14</v>
      </c>
      <c r="C10" s="19">
        <v>2599</v>
      </c>
      <c r="D10" s="19">
        <v>15315</v>
      </c>
      <c r="E10" s="19">
        <v>8367</v>
      </c>
      <c r="F10" s="19">
        <v>33049</v>
      </c>
      <c r="G10" s="19">
        <v>59330</v>
      </c>
      <c r="H10" s="19">
        <v>41732</v>
      </c>
      <c r="I10" s="19">
        <v>875.22070000000008</v>
      </c>
      <c r="J10" s="19">
        <v>14553</v>
      </c>
      <c r="K10" s="19">
        <v>51945</v>
      </c>
      <c r="L10" s="19">
        <v>39361</v>
      </c>
      <c r="M10" s="10">
        <v>75.774376744633742</v>
      </c>
    </row>
    <row r="11" spans="1:13" ht="34.5" customHeight="1">
      <c r="A11" s="18">
        <v>8</v>
      </c>
      <c r="B11" s="18" t="s">
        <v>17</v>
      </c>
      <c r="C11" s="19">
        <v>220</v>
      </c>
      <c r="D11" s="19">
        <v>1494</v>
      </c>
      <c r="E11" s="19">
        <v>23927</v>
      </c>
      <c r="F11" s="19">
        <v>108103</v>
      </c>
      <c r="G11" s="19">
        <v>133744</v>
      </c>
      <c r="H11" s="19">
        <v>107171</v>
      </c>
      <c r="I11" s="19">
        <v>2765.5102998000011</v>
      </c>
      <c r="J11" s="19">
        <v>19003</v>
      </c>
      <c r="K11" s="19">
        <v>125640</v>
      </c>
      <c r="L11" s="19">
        <v>37807</v>
      </c>
      <c r="M11" s="10">
        <v>35.884902337179156</v>
      </c>
    </row>
    <row r="12" spans="1:13" ht="34.5" customHeight="1">
      <c r="A12" s="18">
        <v>9</v>
      </c>
      <c r="B12" s="18" t="s">
        <v>18</v>
      </c>
      <c r="C12" s="19">
        <v>52153</v>
      </c>
      <c r="D12" s="19">
        <v>93743</v>
      </c>
      <c r="E12" s="19">
        <v>21735</v>
      </c>
      <c r="F12" s="19">
        <v>26217</v>
      </c>
      <c r="G12" s="19">
        <v>193848</v>
      </c>
      <c r="H12" s="19">
        <v>174804</v>
      </c>
      <c r="I12" s="19">
        <v>4065.4000000000005</v>
      </c>
      <c r="J12" s="19">
        <v>24782</v>
      </c>
      <c r="K12" s="19">
        <v>206101</v>
      </c>
      <c r="L12" s="19">
        <v>130821</v>
      </c>
      <c r="M12" s="10">
        <v>45.039576555140101</v>
      </c>
    </row>
    <row r="13" spans="1:13" ht="34.5" customHeight="1">
      <c r="A13" s="18">
        <v>10</v>
      </c>
      <c r="B13" s="18" t="s">
        <v>78</v>
      </c>
      <c r="C13" s="19">
        <v>0</v>
      </c>
      <c r="D13" s="19">
        <v>0</v>
      </c>
      <c r="E13" s="19">
        <v>12582</v>
      </c>
      <c r="F13" s="19">
        <v>38679</v>
      </c>
      <c r="G13" s="19">
        <v>51261</v>
      </c>
      <c r="H13" s="19">
        <v>41136</v>
      </c>
      <c r="I13" s="19">
        <v>878.23000000000025</v>
      </c>
      <c r="J13" s="19">
        <v>10641</v>
      </c>
      <c r="K13" s="19">
        <v>14160</v>
      </c>
      <c r="L13" s="19">
        <v>14160</v>
      </c>
      <c r="M13" s="10">
        <v>101.70165745856355</v>
      </c>
    </row>
    <row r="14" spans="1:13" ht="34.5" customHeight="1">
      <c r="A14" s="18">
        <v>11</v>
      </c>
      <c r="B14" s="18" t="s">
        <v>79</v>
      </c>
      <c r="C14" s="19">
        <v>15272</v>
      </c>
      <c r="D14" s="19">
        <v>21162</v>
      </c>
      <c r="E14" s="19">
        <v>35675</v>
      </c>
      <c r="F14" s="19">
        <v>59075</v>
      </c>
      <c r="G14" s="19">
        <v>131184</v>
      </c>
      <c r="H14" s="19">
        <v>95607</v>
      </c>
      <c r="I14" s="19">
        <v>6645.2599999999993</v>
      </c>
      <c r="J14" s="19">
        <v>312</v>
      </c>
      <c r="K14" s="19">
        <v>105200</v>
      </c>
      <c r="L14" s="19">
        <v>83686</v>
      </c>
      <c r="M14" s="10">
        <v>69.219581749049425</v>
      </c>
    </row>
    <row r="15" spans="1:13" ht="34.5" customHeight="1">
      <c r="A15" s="18">
        <v>12</v>
      </c>
      <c r="B15" s="18" t="s">
        <v>27</v>
      </c>
      <c r="C15" s="19">
        <v>8252</v>
      </c>
      <c r="D15" s="19">
        <v>7262</v>
      </c>
      <c r="E15" s="19">
        <v>19350</v>
      </c>
      <c r="F15" s="19">
        <v>11784</v>
      </c>
      <c r="G15" s="19">
        <v>46648</v>
      </c>
      <c r="H15" s="19">
        <v>19514</v>
      </c>
      <c r="I15" s="19">
        <v>649.6461462000002</v>
      </c>
      <c r="J15" s="19">
        <v>9562</v>
      </c>
      <c r="K15" s="19">
        <v>27854</v>
      </c>
      <c r="L15" s="19">
        <v>22839</v>
      </c>
      <c r="M15" s="10">
        <v>81.99540460975085</v>
      </c>
    </row>
    <row r="16" spans="1:13" ht="34.5" customHeight="1">
      <c r="A16" s="18">
        <v>13</v>
      </c>
      <c r="B16" s="18" t="s">
        <v>34</v>
      </c>
      <c r="C16" s="19">
        <v>39069</v>
      </c>
      <c r="D16" s="19">
        <v>22876</v>
      </c>
      <c r="E16" s="19">
        <v>36029</v>
      </c>
      <c r="F16" s="19">
        <v>17358</v>
      </c>
      <c r="G16" s="19">
        <v>115332</v>
      </c>
      <c r="H16" s="19">
        <v>52231</v>
      </c>
      <c r="I16" s="19">
        <v>896.95499999999981</v>
      </c>
      <c r="J16" s="19">
        <v>39129</v>
      </c>
      <c r="K16" s="19">
        <v>96229</v>
      </c>
      <c r="L16" s="19">
        <v>63116</v>
      </c>
      <c r="M16" s="10">
        <v>65.589375344230945</v>
      </c>
    </row>
    <row r="17" spans="1:13" ht="34.5" customHeight="1">
      <c r="A17" s="18">
        <v>14</v>
      </c>
      <c r="B17" s="18" t="s">
        <v>80</v>
      </c>
      <c r="C17" s="19">
        <v>286</v>
      </c>
      <c r="D17" s="19">
        <v>6570</v>
      </c>
      <c r="E17" s="19">
        <v>45181</v>
      </c>
      <c r="F17" s="19">
        <v>176788</v>
      </c>
      <c r="G17" s="19">
        <v>228825</v>
      </c>
      <c r="H17" s="19">
        <v>166133</v>
      </c>
      <c r="I17" s="19">
        <v>3017.7254208000004</v>
      </c>
      <c r="J17" s="19">
        <v>52407</v>
      </c>
      <c r="K17" s="19">
        <v>212734</v>
      </c>
      <c r="L17" s="19">
        <v>127639</v>
      </c>
      <c r="M17" s="10">
        <v>59.999999999999986</v>
      </c>
    </row>
    <row r="18" spans="1:13" ht="34.5" customHeight="1">
      <c r="A18" s="18">
        <v>15</v>
      </c>
      <c r="B18" s="18" t="s">
        <v>81</v>
      </c>
      <c r="C18" s="19">
        <v>10395</v>
      </c>
      <c r="D18" s="19">
        <v>24078</v>
      </c>
      <c r="E18" s="19">
        <v>6380</v>
      </c>
      <c r="F18" s="19">
        <v>31986</v>
      </c>
      <c r="G18" s="19">
        <v>72839</v>
      </c>
      <c r="H18" s="19">
        <v>43486</v>
      </c>
      <c r="I18" s="19">
        <v>3771.1748763000014</v>
      </c>
      <c r="J18" s="19">
        <v>5733</v>
      </c>
      <c r="K18" s="19">
        <v>68191</v>
      </c>
      <c r="L18" s="19">
        <v>68191</v>
      </c>
      <c r="M18" s="10">
        <v>100</v>
      </c>
    </row>
    <row r="19" spans="1:13" ht="34.5" customHeight="1">
      <c r="A19" s="18">
        <v>16</v>
      </c>
      <c r="B19" s="18" t="s">
        <v>82</v>
      </c>
      <c r="C19" s="19">
        <v>76</v>
      </c>
      <c r="D19" s="19">
        <v>10</v>
      </c>
      <c r="E19" s="19">
        <v>15839</v>
      </c>
      <c r="F19" s="19">
        <v>31369</v>
      </c>
      <c r="G19" s="19">
        <v>47294</v>
      </c>
      <c r="H19" s="19">
        <v>37920</v>
      </c>
      <c r="I19" s="19">
        <v>657.45999999999981</v>
      </c>
      <c r="J19" s="19">
        <v>4628</v>
      </c>
      <c r="K19" s="19">
        <v>40823</v>
      </c>
      <c r="L19" s="19">
        <v>28485</v>
      </c>
      <c r="M19" s="10">
        <v>69.77684148641697</v>
      </c>
    </row>
    <row r="20" spans="1:13" ht="34.5" customHeight="1">
      <c r="A20" s="18">
        <v>17</v>
      </c>
      <c r="B20" s="18" t="s">
        <v>43</v>
      </c>
      <c r="C20" s="19">
        <v>0</v>
      </c>
      <c r="D20" s="19">
        <v>7052</v>
      </c>
      <c r="E20" s="19">
        <v>0</v>
      </c>
      <c r="F20" s="19">
        <v>0</v>
      </c>
      <c r="G20" s="19">
        <v>7052</v>
      </c>
      <c r="H20" s="19">
        <v>5776</v>
      </c>
      <c r="I20" s="19">
        <v>177.58</v>
      </c>
      <c r="J20" s="19">
        <v>23</v>
      </c>
      <c r="K20" s="19">
        <v>3056</v>
      </c>
      <c r="L20" s="19">
        <v>117</v>
      </c>
      <c r="M20" s="10">
        <v>3.8285340314136129</v>
      </c>
    </row>
    <row r="21" spans="1:13" ht="34.5" customHeight="1">
      <c r="A21" s="18">
        <v>18</v>
      </c>
      <c r="B21" s="21" t="s">
        <v>83</v>
      </c>
      <c r="C21" s="19">
        <v>520</v>
      </c>
      <c r="D21" s="19">
        <v>424</v>
      </c>
      <c r="E21" s="19">
        <v>27571</v>
      </c>
      <c r="F21" s="19">
        <v>74437</v>
      </c>
      <c r="G21" s="19">
        <v>102952</v>
      </c>
      <c r="H21" s="19">
        <v>97233</v>
      </c>
      <c r="I21" s="19">
        <v>2200.4366227999999</v>
      </c>
      <c r="J21" s="19">
        <v>18955</v>
      </c>
      <c r="K21" s="19">
        <v>98602</v>
      </c>
      <c r="L21" s="19">
        <v>98602</v>
      </c>
      <c r="M21" s="10">
        <v>100</v>
      </c>
    </row>
    <row r="22" spans="1:13" ht="34.5" customHeight="1">
      <c r="A22" s="18">
        <v>19</v>
      </c>
      <c r="B22" s="21" t="s">
        <v>84</v>
      </c>
      <c r="C22" s="19">
        <v>16465</v>
      </c>
      <c r="D22" s="19">
        <v>36868</v>
      </c>
      <c r="E22" s="19">
        <v>37117</v>
      </c>
      <c r="F22" s="19">
        <v>92011</v>
      </c>
      <c r="G22" s="19">
        <v>182461</v>
      </c>
      <c r="H22" s="19">
        <v>70303</v>
      </c>
      <c r="I22" s="19">
        <v>1790.1200000000003</v>
      </c>
      <c r="J22" s="19">
        <v>44090</v>
      </c>
      <c r="K22" s="19">
        <v>161625</v>
      </c>
      <c r="L22" s="19">
        <v>94436</v>
      </c>
      <c r="M22" s="10">
        <v>58.429079659706105</v>
      </c>
    </row>
    <row r="23" spans="1:13" ht="34.5" customHeight="1">
      <c r="A23" s="18">
        <v>20</v>
      </c>
      <c r="B23" s="18" t="s">
        <v>85</v>
      </c>
      <c r="C23" s="19">
        <v>0</v>
      </c>
      <c r="D23" s="19">
        <v>5157</v>
      </c>
      <c r="E23" s="19">
        <v>0</v>
      </c>
      <c r="F23" s="19">
        <v>35257</v>
      </c>
      <c r="G23" s="19">
        <v>40414</v>
      </c>
      <c r="H23" s="19">
        <v>29936</v>
      </c>
      <c r="I23" s="19">
        <v>0</v>
      </c>
      <c r="J23" s="19">
        <v>8649</v>
      </c>
      <c r="K23" s="19">
        <v>29074</v>
      </c>
      <c r="L23" s="19">
        <v>17623</v>
      </c>
      <c r="M23" s="10">
        <v>60.61429455871226</v>
      </c>
    </row>
    <row r="24" spans="1:13" ht="34.5" customHeight="1">
      <c r="A24" s="18">
        <v>21</v>
      </c>
      <c r="B24" s="21" t="s">
        <v>86</v>
      </c>
      <c r="C24" s="19">
        <v>19745</v>
      </c>
      <c r="D24" s="19">
        <v>30612</v>
      </c>
      <c r="E24" s="19">
        <v>9769</v>
      </c>
      <c r="F24" s="19">
        <v>16404</v>
      </c>
      <c r="G24" s="19">
        <v>76530</v>
      </c>
      <c r="H24" s="19">
        <v>24216</v>
      </c>
      <c r="I24" s="19">
        <v>283.09000000000003</v>
      </c>
      <c r="J24" s="19">
        <v>27651</v>
      </c>
      <c r="K24" s="19">
        <v>49322</v>
      </c>
      <c r="L24" s="19">
        <v>35518</v>
      </c>
      <c r="M24" s="10">
        <v>72.012489355662794</v>
      </c>
    </row>
    <row r="25" spans="1:13" ht="34.5" customHeight="1">
      <c r="A25" s="18">
        <v>22</v>
      </c>
      <c r="B25" s="18" t="s">
        <v>87</v>
      </c>
      <c r="C25" s="19">
        <v>0</v>
      </c>
      <c r="D25" s="19">
        <v>0</v>
      </c>
      <c r="E25" s="19">
        <v>31234</v>
      </c>
      <c r="F25" s="19">
        <v>83317</v>
      </c>
      <c r="G25" s="19">
        <v>114551</v>
      </c>
      <c r="H25" s="19">
        <v>39447</v>
      </c>
      <c r="I25" s="19">
        <v>2133.3568206999998</v>
      </c>
      <c r="J25" s="19">
        <v>31128</v>
      </c>
      <c r="K25" s="19">
        <v>17508</v>
      </c>
      <c r="L25" s="19">
        <v>17508</v>
      </c>
      <c r="M25" s="10">
        <v>100</v>
      </c>
    </row>
    <row r="26" spans="1:13" ht="34.5" customHeight="1">
      <c r="A26" s="18">
        <v>23</v>
      </c>
      <c r="B26" s="18" t="s">
        <v>88</v>
      </c>
      <c r="C26" s="19">
        <v>368</v>
      </c>
      <c r="D26" s="19">
        <v>786</v>
      </c>
      <c r="E26" s="19">
        <v>7</v>
      </c>
      <c r="F26" s="19">
        <v>261</v>
      </c>
      <c r="G26" s="19">
        <v>1422</v>
      </c>
      <c r="H26" s="19">
        <v>223</v>
      </c>
      <c r="I26" s="19">
        <v>19.690000000000001</v>
      </c>
      <c r="J26" s="19">
        <v>449</v>
      </c>
      <c r="K26" s="19">
        <v>757</v>
      </c>
      <c r="L26" s="19">
        <v>225</v>
      </c>
      <c r="M26" s="22">
        <v>569</v>
      </c>
    </row>
    <row r="27" spans="1:13" ht="34.5" customHeight="1">
      <c r="A27" s="18">
        <v>24</v>
      </c>
      <c r="B27" s="18" t="s">
        <v>89</v>
      </c>
      <c r="C27" s="19">
        <v>32</v>
      </c>
      <c r="D27" s="19">
        <v>2433</v>
      </c>
      <c r="E27" s="19">
        <v>21</v>
      </c>
      <c r="F27" s="19">
        <v>1049</v>
      </c>
      <c r="G27" s="19">
        <v>3535</v>
      </c>
      <c r="H27" s="19">
        <v>2465</v>
      </c>
      <c r="I27" s="19">
        <v>49.43</v>
      </c>
      <c r="J27" s="19">
        <v>836</v>
      </c>
      <c r="K27" s="19">
        <v>2308</v>
      </c>
      <c r="L27" s="19">
        <v>1889</v>
      </c>
      <c r="M27" s="10">
        <v>81.845753899480073</v>
      </c>
    </row>
    <row r="28" spans="1:13" ht="34.5" customHeight="1">
      <c r="A28" s="18">
        <v>25</v>
      </c>
      <c r="B28" s="18" t="s">
        <v>90</v>
      </c>
      <c r="C28" s="19">
        <v>7</v>
      </c>
      <c r="D28" s="19">
        <v>111</v>
      </c>
      <c r="E28" s="19">
        <v>2</v>
      </c>
      <c r="F28" s="19">
        <v>102</v>
      </c>
      <c r="G28" s="19">
        <v>222</v>
      </c>
      <c r="H28" s="19">
        <v>96</v>
      </c>
      <c r="I28" s="19">
        <v>0</v>
      </c>
      <c r="J28" s="19">
        <v>60</v>
      </c>
      <c r="K28" s="19">
        <v>0</v>
      </c>
      <c r="L28" s="19">
        <v>0</v>
      </c>
      <c r="M28" s="10" t="e">
        <v>#DIV/0!</v>
      </c>
    </row>
    <row r="29" spans="1:13" ht="34.5" customHeight="1">
      <c r="A29" s="18">
        <v>26</v>
      </c>
      <c r="B29" s="18" t="s">
        <v>91</v>
      </c>
      <c r="C29" s="19">
        <v>0</v>
      </c>
      <c r="D29" s="19">
        <v>0</v>
      </c>
      <c r="E29" s="19">
        <v>0</v>
      </c>
      <c r="F29" s="19">
        <v>56973</v>
      </c>
      <c r="G29" s="19">
        <v>56973</v>
      </c>
      <c r="H29" s="19">
        <v>5081</v>
      </c>
      <c r="I29" s="19">
        <v>1420.1399999999999</v>
      </c>
      <c r="J29" s="19">
        <v>9617</v>
      </c>
      <c r="K29" s="19">
        <v>12105</v>
      </c>
      <c r="L29" s="19">
        <v>16350</v>
      </c>
      <c r="M29" s="10">
        <v>135.06815365551427</v>
      </c>
    </row>
    <row r="30" spans="1:13" ht="34.5" customHeight="1">
      <c r="A30" s="18">
        <v>27</v>
      </c>
      <c r="B30" s="18" t="s">
        <v>92</v>
      </c>
      <c r="C30" s="19">
        <v>0</v>
      </c>
      <c r="D30" s="19">
        <v>2244</v>
      </c>
      <c r="E30" s="19">
        <v>0</v>
      </c>
      <c r="F30" s="19">
        <v>557</v>
      </c>
      <c r="G30" s="19">
        <v>2801</v>
      </c>
      <c r="H30" s="19">
        <v>2244</v>
      </c>
      <c r="I30" s="19">
        <v>17.869999999999997</v>
      </c>
      <c r="J30" s="19">
        <v>896</v>
      </c>
      <c r="K30" s="19">
        <v>1807</v>
      </c>
      <c r="L30" s="19">
        <v>1742</v>
      </c>
      <c r="M30" s="10">
        <v>96.402877697841731</v>
      </c>
    </row>
    <row r="31" spans="1:13" ht="34.5" customHeight="1">
      <c r="A31" s="18">
        <v>28</v>
      </c>
      <c r="B31" s="18" t="s">
        <v>39</v>
      </c>
      <c r="C31" s="19">
        <v>598</v>
      </c>
      <c r="D31" s="19">
        <v>1319</v>
      </c>
      <c r="E31" s="19">
        <v>6711</v>
      </c>
      <c r="F31" s="19">
        <v>11362</v>
      </c>
      <c r="G31" s="19">
        <v>19990</v>
      </c>
      <c r="H31" s="19">
        <v>1917</v>
      </c>
      <c r="I31" s="19">
        <v>121.78</v>
      </c>
      <c r="J31" s="19">
        <v>6912</v>
      </c>
      <c r="K31" s="19">
        <v>14722</v>
      </c>
      <c r="L31" s="19">
        <v>14722</v>
      </c>
      <c r="M31" s="10">
        <v>100</v>
      </c>
    </row>
    <row r="32" spans="1:13" ht="34.5" customHeight="1">
      <c r="A32" s="18">
        <v>29</v>
      </c>
      <c r="B32" s="18" t="s">
        <v>93</v>
      </c>
      <c r="C32" s="19">
        <v>0</v>
      </c>
      <c r="D32" s="19">
        <v>0</v>
      </c>
      <c r="E32" s="19">
        <v>4548</v>
      </c>
      <c r="F32" s="19">
        <v>1374</v>
      </c>
      <c r="G32" s="19">
        <v>5922</v>
      </c>
      <c r="H32" s="19">
        <v>3118</v>
      </c>
      <c r="I32" s="19">
        <v>54.15</v>
      </c>
      <c r="J32" s="19">
        <v>1406</v>
      </c>
      <c r="K32" s="19">
        <v>4812</v>
      </c>
      <c r="L32" s="19">
        <v>4812</v>
      </c>
      <c r="M32" s="10">
        <v>100</v>
      </c>
    </row>
    <row r="33" spans="1:13" ht="34.5" customHeight="1">
      <c r="A33" s="18">
        <v>30</v>
      </c>
      <c r="B33" s="18" t="s">
        <v>94</v>
      </c>
      <c r="C33" s="19">
        <v>0</v>
      </c>
      <c r="D33" s="19">
        <v>0</v>
      </c>
      <c r="E33" s="19">
        <v>6855</v>
      </c>
      <c r="F33" s="19">
        <v>9506</v>
      </c>
      <c r="G33" s="19">
        <v>16361</v>
      </c>
      <c r="H33" s="19">
        <v>8508</v>
      </c>
      <c r="I33" s="19">
        <v>97.88</v>
      </c>
      <c r="J33" s="19">
        <v>3003</v>
      </c>
      <c r="K33" s="19">
        <v>16361</v>
      </c>
      <c r="L33" s="19">
        <v>16361</v>
      </c>
      <c r="M33" s="10">
        <v>100</v>
      </c>
    </row>
    <row r="34" spans="1:13" ht="34.5" customHeight="1">
      <c r="A34" s="18">
        <v>31</v>
      </c>
      <c r="B34" s="18" t="s">
        <v>95</v>
      </c>
      <c r="C34" s="19">
        <v>0</v>
      </c>
      <c r="D34" s="19">
        <v>0</v>
      </c>
      <c r="E34" s="19">
        <v>621</v>
      </c>
      <c r="F34" s="19">
        <v>10068</v>
      </c>
      <c r="G34" s="19">
        <v>10689</v>
      </c>
      <c r="H34" s="19">
        <v>10689</v>
      </c>
      <c r="I34" s="19">
        <v>103.24600000000002</v>
      </c>
      <c r="J34" s="19">
        <v>1977</v>
      </c>
      <c r="K34" s="19">
        <v>6800</v>
      </c>
      <c r="L34" s="19">
        <v>3403</v>
      </c>
      <c r="M34" s="10">
        <v>50.044117647058826</v>
      </c>
    </row>
    <row r="35" spans="1:13" ht="34.5" customHeight="1">
      <c r="A35" s="18">
        <v>32</v>
      </c>
      <c r="B35" s="18" t="s">
        <v>96</v>
      </c>
      <c r="C35" s="19">
        <v>0</v>
      </c>
      <c r="D35" s="19">
        <v>0</v>
      </c>
      <c r="E35" s="19">
        <v>0</v>
      </c>
      <c r="F35" s="19">
        <v>1047</v>
      </c>
      <c r="G35" s="19">
        <v>1047</v>
      </c>
      <c r="H35" s="19">
        <v>737</v>
      </c>
      <c r="I35" s="19">
        <v>18.39</v>
      </c>
      <c r="J35" s="19">
        <v>12</v>
      </c>
      <c r="K35" s="19">
        <v>443</v>
      </c>
      <c r="L35" s="19">
        <v>290</v>
      </c>
      <c r="M35" s="10">
        <v>0</v>
      </c>
    </row>
    <row r="36" spans="1:13" ht="34.5" customHeight="1">
      <c r="A36" s="18">
        <v>33</v>
      </c>
      <c r="B36" s="18" t="s">
        <v>97</v>
      </c>
      <c r="C36" s="19">
        <v>2</v>
      </c>
      <c r="D36" s="19">
        <v>3</v>
      </c>
      <c r="E36" s="19">
        <v>298</v>
      </c>
      <c r="F36" s="19">
        <v>36567</v>
      </c>
      <c r="G36" s="19">
        <v>36870</v>
      </c>
      <c r="H36" s="19">
        <v>31677</v>
      </c>
      <c r="I36" s="19">
        <v>150.37370279999669</v>
      </c>
      <c r="J36" s="19">
        <v>21427</v>
      </c>
      <c r="K36" s="19">
        <v>36638</v>
      </c>
      <c r="L36" s="19">
        <v>16024</v>
      </c>
      <c r="M36" s="10">
        <v>43.736011791036624</v>
      </c>
    </row>
    <row r="37" spans="1:13" ht="34.5" customHeight="1">
      <c r="A37" s="18">
        <v>34</v>
      </c>
      <c r="B37" s="21" t="s">
        <v>98</v>
      </c>
      <c r="C37" s="19">
        <v>0</v>
      </c>
      <c r="D37" s="19">
        <v>0</v>
      </c>
      <c r="E37" s="19">
        <v>4739</v>
      </c>
      <c r="F37" s="19">
        <v>98048</v>
      </c>
      <c r="G37" s="19">
        <v>102787</v>
      </c>
      <c r="H37" s="19">
        <v>46104</v>
      </c>
      <c r="I37" s="19">
        <v>1526.8270166999955</v>
      </c>
      <c r="J37" s="19">
        <v>23160</v>
      </c>
      <c r="K37" s="19">
        <v>102783</v>
      </c>
      <c r="L37" s="19">
        <v>76553</v>
      </c>
      <c r="M37" s="10">
        <v>74.48021559985601</v>
      </c>
    </row>
    <row r="38" spans="1:13" ht="34.5" customHeight="1">
      <c r="A38" s="18">
        <v>35</v>
      </c>
      <c r="B38" s="21" t="s">
        <v>99</v>
      </c>
      <c r="C38" s="19">
        <v>152</v>
      </c>
      <c r="D38" s="19">
        <v>7538</v>
      </c>
      <c r="E38" s="19">
        <v>2707</v>
      </c>
      <c r="F38" s="19">
        <v>44399</v>
      </c>
      <c r="G38" s="19">
        <v>54796</v>
      </c>
      <c r="H38" s="19">
        <v>16283</v>
      </c>
      <c r="I38" s="19">
        <v>1552.1321412</v>
      </c>
      <c r="J38" s="19">
        <v>18246</v>
      </c>
      <c r="K38" s="19">
        <v>50108</v>
      </c>
      <c r="L38" s="19">
        <v>36551</v>
      </c>
      <c r="M38" s="10">
        <v>72.94444000957931</v>
      </c>
    </row>
    <row r="39" spans="1:13" ht="34.5" customHeight="1">
      <c r="A39" s="18">
        <v>36</v>
      </c>
      <c r="B39" s="21" t="s">
        <v>100</v>
      </c>
      <c r="C39" s="19">
        <v>3713</v>
      </c>
      <c r="D39" s="19">
        <v>4231</v>
      </c>
      <c r="E39" s="19">
        <v>5924</v>
      </c>
      <c r="F39" s="19">
        <v>10669</v>
      </c>
      <c r="G39" s="19">
        <v>24537</v>
      </c>
      <c r="H39" s="19">
        <v>7944</v>
      </c>
      <c r="I39" s="19">
        <v>326.44852239999983</v>
      </c>
      <c r="J39" s="19">
        <v>10716</v>
      </c>
      <c r="K39" s="19">
        <v>24537</v>
      </c>
      <c r="L39" s="19">
        <v>24537</v>
      </c>
      <c r="M39" s="10">
        <v>100</v>
      </c>
    </row>
    <row r="40" spans="1:13" ht="34.5" customHeight="1">
      <c r="A40" s="18">
        <v>37</v>
      </c>
      <c r="B40" s="21" t="s">
        <v>101</v>
      </c>
      <c r="C40" s="19">
        <v>16262</v>
      </c>
      <c r="D40" s="19">
        <v>9207</v>
      </c>
      <c r="E40" s="19">
        <v>15031</v>
      </c>
      <c r="F40" s="19">
        <v>6277</v>
      </c>
      <c r="G40" s="19">
        <v>46777</v>
      </c>
      <c r="H40" s="19">
        <v>25469</v>
      </c>
      <c r="I40" s="19">
        <v>543.17674439999973</v>
      </c>
      <c r="J40" s="19">
        <v>18105</v>
      </c>
      <c r="K40" s="19">
        <v>25376</v>
      </c>
      <c r="L40" s="19">
        <v>18052</v>
      </c>
      <c r="M40" s="10">
        <v>71.138083228247169</v>
      </c>
    </row>
    <row r="41" spans="1:13" ht="34.5" customHeight="1">
      <c r="A41" s="18">
        <v>38</v>
      </c>
      <c r="B41" s="21" t="s">
        <v>102</v>
      </c>
      <c r="C41" s="19">
        <v>213</v>
      </c>
      <c r="D41" s="19">
        <v>29</v>
      </c>
      <c r="E41" s="19">
        <v>3</v>
      </c>
      <c r="F41" s="19">
        <v>11</v>
      </c>
      <c r="G41" s="19">
        <v>256</v>
      </c>
      <c r="H41" s="19">
        <v>245</v>
      </c>
      <c r="I41" s="19">
        <v>1.9009999999999998</v>
      </c>
      <c r="J41" s="19">
        <v>176</v>
      </c>
      <c r="K41" s="19">
        <v>143</v>
      </c>
      <c r="L41" s="19">
        <v>51</v>
      </c>
      <c r="M41" s="10">
        <v>62.857142857142854</v>
      </c>
    </row>
    <row r="42" spans="1:13" ht="34.5" customHeight="1">
      <c r="A42" s="18">
        <v>39</v>
      </c>
      <c r="B42" s="18" t="s">
        <v>103</v>
      </c>
      <c r="C42" s="19">
        <v>255159</v>
      </c>
      <c r="D42" s="19">
        <v>67641</v>
      </c>
      <c r="E42" s="19">
        <v>33496</v>
      </c>
      <c r="F42" s="19">
        <v>9750</v>
      </c>
      <c r="G42" s="19">
        <v>366046</v>
      </c>
      <c r="H42" s="19">
        <v>322800</v>
      </c>
      <c r="I42" s="19">
        <v>10901.14918</v>
      </c>
      <c r="J42" s="19">
        <v>48441</v>
      </c>
      <c r="K42" s="19">
        <v>316778</v>
      </c>
      <c r="L42" s="19">
        <v>278296</v>
      </c>
      <c r="M42" s="10">
        <v>87.852060433489697</v>
      </c>
    </row>
    <row r="43" spans="1:13" ht="34.5" customHeight="1">
      <c r="A43" s="18">
        <v>40</v>
      </c>
      <c r="B43" s="18" t="s">
        <v>104</v>
      </c>
      <c r="C43" s="19">
        <v>121</v>
      </c>
      <c r="D43" s="19">
        <v>373</v>
      </c>
      <c r="E43" s="19">
        <v>316679</v>
      </c>
      <c r="F43" s="19">
        <v>229771</v>
      </c>
      <c r="G43" s="19">
        <v>546944</v>
      </c>
      <c r="H43" s="19">
        <v>546944</v>
      </c>
      <c r="I43" s="19">
        <v>22134.262936344763</v>
      </c>
      <c r="J43" s="19">
        <v>311</v>
      </c>
      <c r="K43" s="19">
        <v>546944</v>
      </c>
      <c r="L43" s="19">
        <v>543129</v>
      </c>
      <c r="M43" s="10">
        <v>38.242342413698466</v>
      </c>
    </row>
    <row r="44" spans="1:13" ht="45.75" customHeight="1">
      <c r="A44" s="18">
        <v>41</v>
      </c>
      <c r="B44" s="18" t="s">
        <v>105</v>
      </c>
      <c r="C44" s="19">
        <v>1226636</v>
      </c>
      <c r="D44" s="19">
        <v>251735</v>
      </c>
      <c r="E44" s="19">
        <v>54274</v>
      </c>
      <c r="F44" s="19">
        <v>14</v>
      </c>
      <c r="G44" s="19">
        <v>1532659</v>
      </c>
      <c r="H44" s="19">
        <v>1478371</v>
      </c>
      <c r="I44" s="19">
        <v>52401.5942</v>
      </c>
      <c r="J44" s="19">
        <v>200835</v>
      </c>
      <c r="K44" s="19">
        <v>1505099</v>
      </c>
      <c r="L44" s="19">
        <v>1354839</v>
      </c>
      <c r="M44" s="10">
        <v>93.200699741827464</v>
      </c>
    </row>
    <row r="45" spans="1:13" ht="34.5" customHeight="1">
      <c r="A45" s="23"/>
      <c r="B45" s="24" t="s">
        <v>62</v>
      </c>
      <c r="C45" s="25">
        <f>SUM(C4:C44)</f>
        <v>3907815</v>
      </c>
      <c r="D45" s="25">
        <f t="shared" ref="D45:L45" si="0">SUM(D4:D44)</f>
        <v>1382039</v>
      </c>
      <c r="E45" s="25">
        <f t="shared" si="0"/>
        <v>2428223</v>
      </c>
      <c r="F45" s="25">
        <f t="shared" si="0"/>
        <v>3006755</v>
      </c>
      <c r="G45" s="25">
        <f t="shared" si="0"/>
        <v>10724832</v>
      </c>
      <c r="H45" s="25">
        <f t="shared" si="0"/>
        <v>8076557</v>
      </c>
      <c r="I45" s="25">
        <f t="shared" si="0"/>
        <v>236602.57732114475</v>
      </c>
      <c r="J45" s="25">
        <f t="shared" si="0"/>
        <v>2093928</v>
      </c>
      <c r="K45" s="25">
        <f t="shared" si="0"/>
        <v>9432763</v>
      </c>
      <c r="L45" s="25">
        <f t="shared" si="0"/>
        <v>7955616</v>
      </c>
      <c r="M45" s="10">
        <v>80.216784567889817</v>
      </c>
    </row>
    <row r="48" spans="1:13">
      <c r="C48" s="26"/>
      <c r="D48" s="26"/>
      <c r="G48" s="26"/>
      <c r="L48" s="26"/>
      <c r="M48" s="26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="60" workbookViewId="0">
      <selection activeCell="J9" sqref="J9"/>
    </sheetView>
  </sheetViews>
  <sheetFormatPr defaultRowHeight="18.75"/>
  <cols>
    <col min="1" max="1" width="6.28515625" style="410" customWidth="1"/>
    <col min="2" max="2" width="145.85546875" style="410" customWidth="1"/>
    <col min="3" max="3" width="23.7109375" style="410" customWidth="1"/>
    <col min="4" max="4" width="31" style="410" customWidth="1"/>
  </cols>
  <sheetData>
    <row r="1" spans="1:5">
      <c r="B1" s="714" t="s">
        <v>616</v>
      </c>
      <c r="C1" s="714"/>
      <c r="D1" s="714"/>
      <c r="E1" s="714"/>
    </row>
    <row r="2" spans="1:5">
      <c r="B2" s="715" t="s">
        <v>617</v>
      </c>
      <c r="C2" s="715"/>
      <c r="D2" s="715"/>
      <c r="E2" s="715"/>
    </row>
    <row r="3" spans="1:5">
      <c r="B3"/>
      <c r="C3"/>
      <c r="D3"/>
    </row>
    <row r="4" spans="1:5">
      <c r="B4"/>
      <c r="C4" s="429"/>
      <c r="D4" s="429"/>
    </row>
    <row r="5" spans="1:5" ht="26.25">
      <c r="A5" s="710" t="s">
        <v>581</v>
      </c>
      <c r="B5" s="711"/>
      <c r="C5" s="712" t="s">
        <v>615</v>
      </c>
      <c r="D5" s="713"/>
    </row>
    <row r="6" spans="1:5" ht="26.25">
      <c r="A6" s="411"/>
      <c r="B6" s="412"/>
      <c r="C6" s="430"/>
      <c r="D6" s="431"/>
    </row>
    <row r="7" spans="1:5" ht="78.75">
      <c r="A7" s="413" t="s">
        <v>582</v>
      </c>
      <c r="B7" s="414" t="s">
        <v>583</v>
      </c>
      <c r="C7" s="432" t="s">
        <v>55</v>
      </c>
      <c r="D7" s="432" t="s">
        <v>613</v>
      </c>
    </row>
    <row r="8" spans="1:5">
      <c r="A8" s="357">
        <v>1</v>
      </c>
      <c r="B8" s="415">
        <v>2</v>
      </c>
      <c r="C8" s="433">
        <v>79</v>
      </c>
      <c r="D8" s="433">
        <v>80</v>
      </c>
    </row>
    <row r="9" spans="1:5">
      <c r="A9" s="416"/>
      <c r="B9" s="417"/>
      <c r="C9" s="433"/>
      <c r="D9" s="433"/>
    </row>
    <row r="10" spans="1:5" ht="23.25">
      <c r="A10" s="418" t="s">
        <v>448</v>
      </c>
      <c r="B10" s="419" t="s">
        <v>584</v>
      </c>
      <c r="C10" s="433"/>
      <c r="D10" s="433"/>
    </row>
    <row r="11" spans="1:5" ht="23.25">
      <c r="A11" s="418"/>
      <c r="B11" s="419"/>
      <c r="C11" s="433"/>
      <c r="D11" s="433"/>
    </row>
    <row r="12" spans="1:5" ht="35.25">
      <c r="A12" s="420">
        <v>1</v>
      </c>
      <c r="B12" s="419" t="s">
        <v>585</v>
      </c>
      <c r="C12" s="434">
        <v>5278</v>
      </c>
      <c r="D12" s="434">
        <v>4697</v>
      </c>
    </row>
    <row r="13" spans="1:5" ht="48.75">
      <c r="A13" s="421">
        <v>2</v>
      </c>
      <c r="B13" s="422" t="s">
        <v>586</v>
      </c>
      <c r="C13" s="434">
        <v>9760</v>
      </c>
      <c r="D13" s="434">
        <v>9064</v>
      </c>
    </row>
    <row r="14" spans="1:5" ht="48.75">
      <c r="A14" s="421">
        <v>3</v>
      </c>
      <c r="B14" s="423" t="s">
        <v>587</v>
      </c>
      <c r="C14" s="434">
        <v>220286</v>
      </c>
      <c r="D14" s="434">
        <v>196054</v>
      </c>
    </row>
    <row r="15" spans="1:5" ht="46.5">
      <c r="A15" s="424">
        <v>4</v>
      </c>
      <c r="B15" s="425" t="s">
        <v>588</v>
      </c>
      <c r="C15" s="434">
        <v>34376</v>
      </c>
      <c r="D15" s="434">
        <v>30595</v>
      </c>
    </row>
    <row r="16" spans="1:5" ht="35.25">
      <c r="A16" s="420"/>
      <c r="B16" s="419"/>
      <c r="C16" s="434"/>
      <c r="D16" s="434"/>
    </row>
    <row r="17" spans="1:4" ht="35.25">
      <c r="A17" s="418" t="s">
        <v>589</v>
      </c>
      <c r="B17" s="419" t="s">
        <v>590</v>
      </c>
      <c r="C17" s="434"/>
      <c r="D17" s="434"/>
    </row>
    <row r="18" spans="1:4" ht="35.25">
      <c r="A18" s="420">
        <v>1</v>
      </c>
      <c r="B18" s="419" t="s">
        <v>591</v>
      </c>
      <c r="C18" s="434">
        <v>8283</v>
      </c>
      <c r="D18" s="434">
        <v>7372</v>
      </c>
    </row>
    <row r="19" spans="1:4" ht="35.25">
      <c r="A19" s="420">
        <v>2</v>
      </c>
      <c r="B19" s="422" t="s">
        <v>592</v>
      </c>
      <c r="C19" s="434">
        <v>23313</v>
      </c>
      <c r="D19" s="434">
        <v>20748</v>
      </c>
    </row>
    <row r="20" spans="1:4" ht="35.25">
      <c r="A20" s="421">
        <v>3</v>
      </c>
      <c r="B20" s="426" t="s">
        <v>593</v>
      </c>
      <c r="C20" s="434">
        <v>14293</v>
      </c>
      <c r="D20" s="434">
        <v>13082</v>
      </c>
    </row>
    <row r="21" spans="1:4" ht="48.75">
      <c r="A21" s="421">
        <v>4</v>
      </c>
      <c r="B21" s="422" t="s">
        <v>594</v>
      </c>
      <c r="C21" s="434">
        <v>41209</v>
      </c>
      <c r="D21" s="434">
        <v>37749</v>
      </c>
    </row>
    <row r="22" spans="1:4" ht="35.25">
      <c r="A22" s="421">
        <v>5</v>
      </c>
      <c r="B22" s="422" t="s">
        <v>595</v>
      </c>
      <c r="C22" s="434">
        <v>9002</v>
      </c>
      <c r="D22" s="434">
        <v>8012</v>
      </c>
    </row>
    <row r="23" spans="1:4" ht="35.25">
      <c r="A23" s="421">
        <v>6</v>
      </c>
      <c r="B23" s="422" t="s">
        <v>596</v>
      </c>
      <c r="C23" s="434">
        <v>23950</v>
      </c>
      <c r="D23" s="434">
        <v>21316</v>
      </c>
    </row>
    <row r="24" spans="1:4" ht="35.25">
      <c r="A24" s="421">
        <v>7</v>
      </c>
      <c r="B24" s="422" t="s">
        <v>597</v>
      </c>
      <c r="C24" s="434">
        <v>0</v>
      </c>
      <c r="D24" s="434">
        <v>0</v>
      </c>
    </row>
    <row r="25" spans="1:4" ht="35.25">
      <c r="A25" s="421">
        <v>8</v>
      </c>
      <c r="B25" s="422" t="s">
        <v>598</v>
      </c>
      <c r="C25" s="434">
        <v>0</v>
      </c>
      <c r="D25" s="434">
        <v>0</v>
      </c>
    </row>
    <row r="26" spans="1:4" ht="35.25">
      <c r="A26" s="420"/>
      <c r="B26" s="419"/>
      <c r="C26" s="434"/>
      <c r="D26" s="434"/>
    </row>
    <row r="27" spans="1:4" ht="48.75">
      <c r="A27" s="427" t="s">
        <v>452</v>
      </c>
      <c r="B27" s="422" t="s">
        <v>599</v>
      </c>
      <c r="C27" s="434"/>
      <c r="D27" s="434"/>
    </row>
    <row r="28" spans="1:4" ht="35.25">
      <c r="A28" s="418"/>
      <c r="B28" s="419"/>
      <c r="C28" s="434"/>
      <c r="D28" s="434"/>
    </row>
    <row r="29" spans="1:4" ht="35.25">
      <c r="A29" s="421">
        <v>1</v>
      </c>
      <c r="B29" s="419" t="s">
        <v>600</v>
      </c>
      <c r="C29" s="434">
        <v>0</v>
      </c>
      <c r="D29" s="434">
        <v>0</v>
      </c>
    </row>
    <row r="30" spans="1:4" ht="46.5">
      <c r="A30" s="421">
        <v>2</v>
      </c>
      <c r="B30" s="425" t="s">
        <v>601</v>
      </c>
      <c r="C30" s="434">
        <v>0</v>
      </c>
      <c r="D30" s="434">
        <v>0</v>
      </c>
    </row>
    <row r="31" spans="1:4" ht="35.25">
      <c r="A31" s="421">
        <v>3</v>
      </c>
      <c r="B31" s="422" t="s">
        <v>602</v>
      </c>
      <c r="C31" s="434">
        <v>0</v>
      </c>
      <c r="D31" s="434">
        <v>0</v>
      </c>
    </row>
    <row r="32" spans="1:4" ht="48.75">
      <c r="A32" s="421">
        <v>4</v>
      </c>
      <c r="B32" s="422" t="s">
        <v>603</v>
      </c>
      <c r="C32" s="434">
        <v>0</v>
      </c>
      <c r="D32" s="434">
        <v>0</v>
      </c>
    </row>
    <row r="33" spans="1:4" ht="35.25">
      <c r="A33" s="428" t="s">
        <v>604</v>
      </c>
      <c r="B33" s="422" t="s">
        <v>605</v>
      </c>
      <c r="C33" s="434">
        <v>0</v>
      </c>
      <c r="D33" s="434">
        <v>0</v>
      </c>
    </row>
    <row r="34" spans="1:4" ht="35.25">
      <c r="A34" s="421">
        <v>6</v>
      </c>
      <c r="B34" s="422" t="s">
        <v>606</v>
      </c>
      <c r="C34" s="434">
        <v>0</v>
      </c>
      <c r="D34" s="434">
        <v>0</v>
      </c>
    </row>
    <row r="35" spans="1:4" ht="35.25">
      <c r="A35" s="418" t="s">
        <v>454</v>
      </c>
      <c r="B35" s="419" t="s">
        <v>607</v>
      </c>
      <c r="C35" s="434"/>
      <c r="D35" s="434"/>
    </row>
    <row r="36" spans="1:4" ht="35.25">
      <c r="A36" s="421">
        <v>1</v>
      </c>
      <c r="B36" s="422" t="s">
        <v>608</v>
      </c>
      <c r="C36" s="434">
        <v>462602</v>
      </c>
      <c r="D36" s="434">
        <v>406942</v>
      </c>
    </row>
    <row r="37" spans="1:4" ht="35.25">
      <c r="A37" s="421">
        <v>2</v>
      </c>
      <c r="B37" s="422" t="s">
        <v>609</v>
      </c>
      <c r="C37" s="434">
        <v>554483</v>
      </c>
      <c r="D37" s="434">
        <v>476991</v>
      </c>
    </row>
    <row r="38" spans="1:4" ht="35.25">
      <c r="A38" s="428">
        <v>3</v>
      </c>
      <c r="B38" s="422" t="s">
        <v>610</v>
      </c>
      <c r="C38" s="434">
        <v>75566</v>
      </c>
      <c r="D38" s="434">
        <v>67254</v>
      </c>
    </row>
    <row r="39" spans="1:4" ht="35.25">
      <c r="A39" s="428">
        <v>4</v>
      </c>
      <c r="B39" s="422" t="s">
        <v>611</v>
      </c>
      <c r="C39" s="434">
        <v>97691</v>
      </c>
      <c r="D39" s="434">
        <v>86945</v>
      </c>
    </row>
    <row r="44" spans="1:4">
      <c r="A44"/>
    </row>
    <row r="45" spans="1:4">
      <c r="A45"/>
    </row>
    <row r="46" spans="1:4">
      <c r="A46"/>
    </row>
    <row r="48" spans="1:4">
      <c r="B48"/>
    </row>
    <row r="49" spans="2:2">
      <c r="B49"/>
    </row>
  </sheetData>
  <mergeCells count="4">
    <mergeCell ref="A5:B5"/>
    <mergeCell ref="C5:D5"/>
    <mergeCell ref="B1:E1"/>
    <mergeCell ref="B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H13" sqref="H13"/>
    </sheetView>
  </sheetViews>
  <sheetFormatPr defaultRowHeight="15.75"/>
  <cols>
    <col min="1" max="1" width="4.5703125" style="329" customWidth="1"/>
    <col min="2" max="2" width="81.5703125" style="329" customWidth="1"/>
    <col min="3" max="3" width="13.7109375" style="329" customWidth="1"/>
    <col min="4" max="4" width="15.42578125" style="329" customWidth="1"/>
    <col min="5" max="5" width="9.140625" style="329" customWidth="1"/>
    <col min="6" max="16384" width="9.140625" style="329"/>
  </cols>
  <sheetData>
    <row r="1" spans="1:5">
      <c r="A1" s="714" t="s">
        <v>616</v>
      </c>
      <c r="B1" s="714"/>
      <c r="C1" s="714"/>
      <c r="D1" s="714"/>
    </row>
    <row r="2" spans="1:5">
      <c r="A2" s="715" t="s">
        <v>617</v>
      </c>
      <c r="B2" s="715"/>
      <c r="C2" s="715"/>
      <c r="D2" s="715"/>
    </row>
    <row r="3" spans="1:5">
      <c r="A3" s="435"/>
      <c r="B3" s="358" t="s">
        <v>357</v>
      </c>
      <c r="C3" s="435" t="s">
        <v>618</v>
      </c>
      <c r="D3" s="436"/>
    </row>
    <row r="4" spans="1:5">
      <c r="A4" s="436"/>
      <c r="B4" s="714" t="s">
        <v>332</v>
      </c>
      <c r="C4" s="714"/>
      <c r="D4" s="714"/>
      <c r="E4" s="437"/>
    </row>
    <row r="5" spans="1:5">
      <c r="A5" s="716" t="s">
        <v>619</v>
      </c>
      <c r="B5" s="716"/>
      <c r="C5" s="716"/>
      <c r="D5" s="716"/>
    </row>
    <row r="6" spans="1:5">
      <c r="A6" s="436"/>
      <c r="B6" s="436"/>
      <c r="C6" s="436"/>
      <c r="D6" s="438"/>
    </row>
    <row r="7" spans="1:5" s="327" customFormat="1" ht="43.5" customHeight="1">
      <c r="A7" s="439" t="s">
        <v>582</v>
      </c>
      <c r="B7" s="439" t="s">
        <v>583</v>
      </c>
      <c r="C7" s="439" t="s">
        <v>55</v>
      </c>
      <c r="D7" s="439" t="s">
        <v>613</v>
      </c>
    </row>
    <row r="8" spans="1:5">
      <c r="A8" s="358">
        <v>1</v>
      </c>
      <c r="B8" s="358">
        <v>2</v>
      </c>
      <c r="C8" s="358">
        <v>3</v>
      </c>
      <c r="D8" s="358">
        <v>4</v>
      </c>
    </row>
    <row r="9" spans="1:5">
      <c r="A9" s="436"/>
      <c r="B9" s="436"/>
      <c r="C9" s="436"/>
      <c r="D9" s="436"/>
    </row>
    <row r="10" spans="1:5">
      <c r="A10" s="358" t="s">
        <v>448</v>
      </c>
      <c r="B10" s="435" t="s">
        <v>584</v>
      </c>
      <c r="C10" s="436"/>
      <c r="D10" s="436"/>
    </row>
    <row r="11" spans="1:5">
      <c r="A11" s="358"/>
      <c r="B11" s="435"/>
      <c r="C11" s="436"/>
      <c r="D11" s="436"/>
    </row>
    <row r="12" spans="1:5" ht="23.25" customHeight="1">
      <c r="A12" s="436">
        <v>1</v>
      </c>
      <c r="B12" s="440" t="s">
        <v>585</v>
      </c>
      <c r="C12" s="360">
        <f>[6]SHG!CU12</f>
        <v>28737</v>
      </c>
      <c r="D12" s="360">
        <f>[6]SHG!CV12</f>
        <v>22792</v>
      </c>
    </row>
    <row r="13" spans="1:5" ht="34.5" customHeight="1">
      <c r="A13" s="441">
        <v>2</v>
      </c>
      <c r="B13" s="442" t="s">
        <v>586</v>
      </c>
      <c r="C13" s="360">
        <f>[6]SHG!CU13</f>
        <v>55324</v>
      </c>
      <c r="D13" s="360">
        <f>[6]SHG!CV13</f>
        <v>44342</v>
      </c>
    </row>
    <row r="14" spans="1:5" ht="34.5" customHeight="1">
      <c r="A14" s="441">
        <v>3</v>
      </c>
      <c r="B14" s="443" t="s">
        <v>587</v>
      </c>
      <c r="C14" s="360">
        <f>[6]SHG!CU14</f>
        <v>998514</v>
      </c>
      <c r="D14" s="360">
        <f>[6]SHG!CV14</f>
        <v>868497</v>
      </c>
    </row>
    <row r="15" spans="1:5" ht="34.5" customHeight="1">
      <c r="A15" s="436">
        <v>4</v>
      </c>
      <c r="B15" s="444" t="s">
        <v>620</v>
      </c>
      <c r="C15" s="360">
        <f>[6]SHG!CU15</f>
        <v>189811</v>
      </c>
      <c r="D15" s="360">
        <f>[6]SHG!CV15</f>
        <v>172456</v>
      </c>
    </row>
    <row r="16" spans="1:5" ht="23.25" customHeight="1">
      <c r="A16" s="358" t="s">
        <v>589</v>
      </c>
      <c r="B16" s="435" t="s">
        <v>590</v>
      </c>
      <c r="C16" s="360"/>
      <c r="D16" s="360"/>
    </row>
    <row r="17" spans="1:4" ht="23.25" customHeight="1">
      <c r="A17" s="436"/>
      <c r="B17" s="436"/>
      <c r="C17" s="360"/>
      <c r="D17" s="360"/>
    </row>
    <row r="18" spans="1:4" ht="34.5" customHeight="1">
      <c r="A18" s="436">
        <v>1</v>
      </c>
      <c r="B18" s="436" t="s">
        <v>591</v>
      </c>
      <c r="C18" s="360">
        <f>[6]SHG!CU18</f>
        <v>117142</v>
      </c>
      <c r="D18" s="360">
        <f>[6]SHG!CV18</f>
        <v>109729</v>
      </c>
    </row>
    <row r="19" spans="1:4" ht="34.5" customHeight="1">
      <c r="A19" s="436">
        <v>2</v>
      </c>
      <c r="B19" s="445" t="s">
        <v>592</v>
      </c>
      <c r="C19" s="360">
        <f>[6]SHG!CU19</f>
        <v>127381</v>
      </c>
      <c r="D19" s="360">
        <f>[6]SHG!CV19</f>
        <v>117551</v>
      </c>
    </row>
    <row r="20" spans="1:4" ht="34.5" customHeight="1">
      <c r="A20" s="436">
        <v>3</v>
      </c>
      <c r="B20" s="442" t="s">
        <v>593</v>
      </c>
      <c r="C20" s="360">
        <f>[6]SHG!CU20</f>
        <v>146320</v>
      </c>
      <c r="D20" s="360">
        <f>[6]SHG!CV20</f>
        <v>137119</v>
      </c>
    </row>
    <row r="21" spans="1:4" ht="34.5" customHeight="1">
      <c r="A21" s="436">
        <v>4</v>
      </c>
      <c r="B21" s="442" t="s">
        <v>594</v>
      </c>
      <c r="C21" s="360">
        <f>[6]SHG!CU21</f>
        <v>187736</v>
      </c>
      <c r="D21" s="360">
        <f>[6]SHG!CV21</f>
        <v>172698</v>
      </c>
    </row>
    <row r="22" spans="1:4" ht="34.5" customHeight="1">
      <c r="A22" s="441">
        <v>5</v>
      </c>
      <c r="B22" s="445" t="s">
        <v>595</v>
      </c>
      <c r="C22" s="360">
        <f>[6]SHG!CU22</f>
        <v>94286</v>
      </c>
      <c r="D22" s="360">
        <f>[6]SHG!CV22</f>
        <v>88869</v>
      </c>
    </row>
    <row r="23" spans="1:4" ht="34.5" customHeight="1">
      <c r="A23" s="441">
        <v>6</v>
      </c>
      <c r="B23" s="445" t="s">
        <v>596</v>
      </c>
      <c r="C23" s="360">
        <f>[6]SHG!CU23</f>
        <v>122685</v>
      </c>
      <c r="D23" s="360">
        <f>[6]SHG!CV23</f>
        <v>112260</v>
      </c>
    </row>
    <row r="24" spans="1:4" ht="34.5" customHeight="1">
      <c r="A24" s="441">
        <v>7</v>
      </c>
      <c r="B24" s="445" t="s">
        <v>597</v>
      </c>
      <c r="C24" s="360">
        <f>[6]SHG!CU24</f>
        <v>90154</v>
      </c>
      <c r="D24" s="360">
        <f>[6]SHG!CV24</f>
        <v>84568</v>
      </c>
    </row>
    <row r="25" spans="1:4" ht="34.5" customHeight="1">
      <c r="A25" s="441">
        <v>8</v>
      </c>
      <c r="B25" s="445" t="s">
        <v>598</v>
      </c>
      <c r="C25" s="360">
        <f>[6]SHG!CU25</f>
        <v>79663</v>
      </c>
      <c r="D25" s="360">
        <f>[6]SHG!CV25</f>
        <v>75071</v>
      </c>
    </row>
    <row r="26" spans="1:4" ht="23.25" customHeight="1">
      <c r="A26" s="436"/>
      <c r="B26" s="436"/>
      <c r="C26" s="360"/>
      <c r="D26" s="360"/>
    </row>
    <row r="27" spans="1:4" ht="40.5" customHeight="1">
      <c r="A27" s="446" t="s">
        <v>452</v>
      </c>
      <c r="B27" s="447" t="s">
        <v>599</v>
      </c>
      <c r="C27" s="360"/>
      <c r="D27" s="360"/>
    </row>
    <row r="28" spans="1:4" ht="23.25" customHeight="1">
      <c r="A28" s="358"/>
      <c r="B28" s="435"/>
      <c r="C28" s="360"/>
      <c r="D28" s="360"/>
    </row>
    <row r="29" spans="1:4" ht="33" customHeight="1">
      <c r="A29" s="441">
        <v>1</v>
      </c>
      <c r="B29" s="436" t="s">
        <v>600</v>
      </c>
      <c r="C29" s="360">
        <f>[6]SHG!CU29</f>
        <v>1154</v>
      </c>
      <c r="D29" s="360">
        <f>[6]SHG!CV29</f>
        <v>1114</v>
      </c>
    </row>
    <row r="30" spans="1:4" ht="33" customHeight="1">
      <c r="A30" s="441">
        <v>2</v>
      </c>
      <c r="B30" s="445" t="s">
        <v>601</v>
      </c>
      <c r="C30" s="360">
        <f>[6]SHG!CU30</f>
        <v>3311</v>
      </c>
      <c r="D30" s="360">
        <f>[6]SHG!CV30</f>
        <v>3239</v>
      </c>
    </row>
    <row r="31" spans="1:4" ht="33" customHeight="1">
      <c r="A31" s="441">
        <v>3</v>
      </c>
      <c r="B31" s="445" t="s">
        <v>602</v>
      </c>
      <c r="C31" s="360">
        <f>[6]SHG!CU31</f>
        <v>20697</v>
      </c>
      <c r="D31" s="360">
        <f>[6]SHG!CV31</f>
        <v>20617</v>
      </c>
    </row>
    <row r="32" spans="1:4" ht="33" customHeight="1">
      <c r="A32" s="441">
        <v>4</v>
      </c>
      <c r="B32" s="445" t="s">
        <v>603</v>
      </c>
      <c r="C32" s="360">
        <f>[6]SHG!CU32</f>
        <v>24535</v>
      </c>
      <c r="D32" s="360">
        <f>[6]SHG!CV32</f>
        <v>24340</v>
      </c>
    </row>
    <row r="33" spans="1:4" ht="33" customHeight="1">
      <c r="A33" s="441">
        <v>5</v>
      </c>
      <c r="B33" s="445" t="s">
        <v>605</v>
      </c>
      <c r="C33" s="360">
        <f>[6]SHG!CU33</f>
        <v>1221</v>
      </c>
      <c r="D33" s="360">
        <f>[6]SHG!CV33</f>
        <v>1142</v>
      </c>
    </row>
    <row r="34" spans="1:4" ht="33" customHeight="1">
      <c r="A34" s="441">
        <v>6</v>
      </c>
      <c r="B34" s="445" t="s">
        <v>606</v>
      </c>
      <c r="C34" s="360">
        <f>[6]SHG!CU34</f>
        <v>1428</v>
      </c>
      <c r="D34" s="360">
        <f>[6]SHG!CV34</f>
        <v>1305</v>
      </c>
    </row>
    <row r="35" spans="1:4" ht="23.25" customHeight="1">
      <c r="A35" s="358" t="s">
        <v>454</v>
      </c>
      <c r="B35" s="435" t="s">
        <v>607</v>
      </c>
      <c r="C35" s="360"/>
      <c r="D35" s="360"/>
    </row>
    <row r="36" spans="1:4" ht="23.25" customHeight="1">
      <c r="A36" s="441">
        <v>1</v>
      </c>
      <c r="B36" s="445" t="s">
        <v>608</v>
      </c>
      <c r="C36" s="360">
        <f>[6]SHG!CU36</f>
        <v>2010523</v>
      </c>
      <c r="D36" s="360">
        <f>[6]SHG!CV36</f>
        <v>1864988</v>
      </c>
    </row>
    <row r="37" spans="1:4" ht="23.25" customHeight="1">
      <c r="A37" s="441">
        <v>2</v>
      </c>
      <c r="B37" s="445" t="s">
        <v>609</v>
      </c>
      <c r="C37" s="360">
        <f>[6]SHG!CU37</f>
        <v>2742821</v>
      </c>
      <c r="D37" s="360">
        <f>[6]SHG!CV37</f>
        <v>2488690</v>
      </c>
    </row>
    <row r="38" spans="1:4" ht="23.25" customHeight="1">
      <c r="A38" s="441">
        <v>3</v>
      </c>
      <c r="B38" s="445" t="s">
        <v>610</v>
      </c>
      <c r="C38" s="360">
        <f>[6]SHG!CU38</f>
        <v>584868</v>
      </c>
      <c r="D38" s="360">
        <f>[6]SHG!CV38</f>
        <v>543536</v>
      </c>
    </row>
    <row r="39" spans="1:4" ht="23.25" customHeight="1">
      <c r="A39" s="441">
        <v>4</v>
      </c>
      <c r="B39" s="445" t="s">
        <v>621</v>
      </c>
      <c r="C39" s="360">
        <f>[6]SHG!CU39</f>
        <v>909708.34</v>
      </c>
      <c r="D39" s="360">
        <f>[6]SHG!CV39</f>
        <v>844676.34</v>
      </c>
    </row>
    <row r="40" spans="1:4">
      <c r="A40" s="437"/>
    </row>
    <row r="41" spans="1:4">
      <c r="A41" s="437"/>
    </row>
    <row r="42" spans="1:4">
      <c r="A42" s="437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pane ySplit="3" topLeftCell="A22" activePane="bottomLeft" state="frozen"/>
      <selection pane="bottomLeft" activeCell="F34" activeCellId="1" sqref="D34 F34"/>
    </sheetView>
  </sheetViews>
  <sheetFormatPr defaultRowHeight="19.5"/>
  <cols>
    <col min="1" max="1" width="7.85546875" style="29" customWidth="1"/>
    <col min="2" max="2" width="34" style="43" customWidth="1"/>
    <col min="3" max="3" width="18.5703125" style="44" bestFit="1" customWidth="1"/>
    <col min="4" max="4" width="18.28515625" style="44" bestFit="1" customWidth="1"/>
    <col min="5" max="5" width="22.7109375" style="44" customWidth="1"/>
    <col min="6" max="6" width="22.28515625" style="44" customWidth="1"/>
    <col min="7" max="7" width="22" style="44" customWidth="1"/>
    <col min="8" max="8" width="20.85546875" style="29" bestFit="1" customWidth="1"/>
    <col min="9" max="9" width="19.5703125" style="29" customWidth="1"/>
    <col min="10" max="10" width="17" style="29" customWidth="1"/>
    <col min="11" max="11" width="15.85546875" style="29" customWidth="1"/>
    <col min="12" max="12" width="25" style="29" customWidth="1"/>
    <col min="13" max="13" width="10.5703125" style="29" customWidth="1"/>
    <col min="14" max="14" width="10.7109375" style="29" customWidth="1"/>
    <col min="15" max="16384" width="9.140625" style="29"/>
  </cols>
  <sheetData>
    <row r="1" spans="1:14" ht="39.75" customHeight="1">
      <c r="A1" s="457" t="s">
        <v>63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28"/>
    </row>
    <row r="2" spans="1:14" ht="48.75" customHeight="1">
      <c r="A2" s="458" t="s">
        <v>106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60"/>
    </row>
    <row r="3" spans="1:14" ht="69" customHeight="1">
      <c r="A3" s="30" t="s">
        <v>65</v>
      </c>
      <c r="B3" s="31" t="s">
        <v>107</v>
      </c>
      <c r="C3" s="32" t="s">
        <v>67</v>
      </c>
      <c r="D3" s="32" t="s">
        <v>68</v>
      </c>
      <c r="E3" s="32" t="s">
        <v>69</v>
      </c>
      <c r="F3" s="32" t="s">
        <v>70</v>
      </c>
      <c r="G3" s="32" t="s">
        <v>71</v>
      </c>
      <c r="H3" s="33" t="s">
        <v>72</v>
      </c>
      <c r="I3" s="34" t="s">
        <v>73</v>
      </c>
      <c r="J3" s="35" t="s">
        <v>74</v>
      </c>
      <c r="K3" s="33" t="s">
        <v>75</v>
      </c>
      <c r="L3" s="36" t="s">
        <v>108</v>
      </c>
      <c r="M3" s="37" t="s">
        <v>109</v>
      </c>
      <c r="N3" s="36" t="s">
        <v>110</v>
      </c>
    </row>
    <row r="4" spans="1:14" ht="22.5">
      <c r="A4" s="38">
        <v>1</v>
      </c>
      <c r="B4" s="39" t="s">
        <v>111</v>
      </c>
      <c r="C4" s="40">
        <f>SUM([1]CANARA!C4,[1]CORPORATION!C4,[1]SYNDICATE!C4,[1]SBH!C4,[1]SBI!C4,[1]SBM!C4,[1]VIJAYA!C4,[1]allahabad!C4,[1]ANDRA!C4,[1]BOB!C4,[1]BOI!C4,[1]BOM!C4,[1]CBI!C4,[1]DENA!C4,[1]INDIAN!C4,[1]IOB!C4,[1]OBC!C4,[1]PNB!C4,[1]PSB!C4,[1]SBP!C4,[1]SBBJ!C4,[1]SBT!C4,[1]UCO!C4,'[1]UNION BANK '!C4,'[1]UNITED '!C4,[1]IDBI!C4,[1]BMB!C4,[1]KTK!C4,[1]ING!C4,[1]CSB!C4,[1]CUB!C4,[1]DHANALAXMI!C4,[1]FEDERAL!C4,[1]JK!C4,[1]KARUR!C4,[1]LVB!C4,[1]RATNAKAR!C4,[1]SIB!C4,[1]TNMB!C4,[1]INDUSIND!C4,[1]HDFC!C4,[1]AXIS!C4,[1]ICICI!C4,[1]KOTAK!C4,[1]YES!C4,[1]KAVERI!C4,[1]PKGB!C4,[1]KVGB!C4)</f>
        <v>250547</v>
      </c>
      <c r="D4" s="40">
        <f>SUM([1]CANARA!D4,[1]CORPORATION!D4,[1]SYNDICATE!D4,[1]SBH!D4,[1]SBI!D4,[1]SBM!D4,[1]VIJAYA!D4,[1]allahabad!D4,[1]ANDRA!D4,[1]BOB!D4,[1]BOI!D4,[1]BOM!D4,[1]CBI!D4,[1]DENA!D4,[1]INDIAN!D4,[1]IOB!D4,[1]OBC!D4,[1]PNB!D4,[1]PSB!D4,[1]SBP!D4,[1]SBBJ!D4,[1]SBT!D4,[1]UCO!D4,'[1]UNION BANK '!D4,'[1]UNITED '!D4,[1]IDBI!D4,[1]BMB!D4,[1]KTK!D4,[1]ING!D4,[1]CSB!D4,[1]CUB!D4,[1]DHANALAXMI!D4,[1]FEDERAL!D4,[1]JK!D4,[1]KARUR!D4,[1]LVB!D4,[1]RATNAKAR!D4,[1]SIB!D4,[1]TNMB!D4,[1]INDUSIND!D4,[1]HDFC!D4,[1]AXIS!D4,[1]ICICI!D4,[1]KOTAK!D4,[1]YES!D4,[1]KAVERI!D4,[1]PKGB!D4,[1]KVGB!D4)</f>
        <v>50820</v>
      </c>
      <c r="E4" s="40">
        <f>SUM([1]CANARA!E4,[1]CORPORATION!E4,[1]SYNDICATE!E4,[1]SBH!E4,[1]SBI!E4,[1]SBM!E4,[1]VIJAYA!E4,[1]allahabad!E4,[1]ANDRA!E4,[1]BOB!E4,[1]BOI!E4,[1]BOM!E4,[1]CBI!E4,[1]DENA!E4,[1]INDIAN!E4,[1]IOB!E4,[1]OBC!E4,[1]PNB!E4,[1]PSB!E4,[1]SBP!E4,[1]SBBJ!E4,[1]SBT!E4,[1]UCO!E4,'[1]UNION BANK '!E4,'[1]UNITED '!E4,[1]IDBI!E4,[1]BMB!E4,[1]KTK!E4,[1]ING!E4,[1]CSB!E4,[1]CUB!E4,[1]DHANALAXMI!E4,[1]FEDERAL!E4,[1]JK!E4,[1]KARUR!E4,[1]LVB!E4,[1]RATNAKAR!E4,[1]SIB!E4,[1]TNMB!E4,[1]INDUSIND!E4,[1]HDFC!E4,[1]AXIS!E4,[1]ICICI!E4,[1]KOTAK!E4,[1]YES!E4,[1]KAVERI!E4,[1]PKGB!E4,[1]KVGB!E4)</f>
        <v>85300</v>
      </c>
      <c r="F4" s="40">
        <f>SUM([1]CANARA!F4,[1]CORPORATION!F4,[1]SYNDICATE!F4,[1]SBH!F4,[1]SBI!F4,[1]SBM!F4,[1]VIJAYA!F4,[1]allahabad!F4,[1]ANDRA!F4,[1]BOB!F4,[1]BOI!F4,[1]BOM!F4,[1]CBI!F4,[1]DENA!F4,[1]INDIAN!F4,[1]IOB!F4,[1]OBC!F4,[1]PNB!F4,[1]PSB!F4,[1]SBP!F4,[1]SBBJ!F4,[1]SBT!F4,[1]UCO!F4,'[1]UNION BANK '!F4,'[1]UNITED '!F4,[1]IDBI!F4,[1]BMB!F4,[1]KTK!F4,[1]ING!F4,[1]CSB!F4,[1]CUB!F4,[1]DHANALAXMI!F4,[1]FEDERAL!F4,[1]JK!F4,[1]KARUR!F4,[1]LVB!F4,[1]RATNAKAR!F4,[1]SIB!F4,[1]TNMB!F4,[1]INDUSIND!F4,[1]HDFC!F4,[1]AXIS!F4,[1]ICICI!F4,[1]KOTAK!F4,[1]YES!F4,[1]KAVERI!F4,[1]PKGB!F4,[1]KVGB!F4)</f>
        <v>85305</v>
      </c>
      <c r="G4" s="40">
        <f>SUM([1]CANARA!G4,[1]CORPORATION!G4,[1]SYNDICATE!G4,[1]SBH!G4,[1]SBI!G4,[1]SBM!G4,[1]VIJAYA!G4,[1]allahabad!G4,[1]ANDRA!G4,[1]BOB!G4,[1]BOI!G4,[1]BOM!G4,[1]CBI!G4,[1]DENA!G4,[1]INDIAN!G4,[1]IOB!G4,[1]OBC!G4,[1]PNB!G4,[1]PSB!G4,[1]SBP!G4,[1]SBBJ!G4,[1]SBT!G4,[1]UCO!G4,'[1]UNION BANK '!G4,'[1]UNITED '!G4,[1]IDBI!G4,[1]BMB!G4,[1]KTK!G4,[1]ING!G4,[1]CSB!G4,[1]CUB!G4,[1]DHANALAXMI!G4,[1]FEDERAL!G4,[1]JK!G4,[1]KARUR!G4,[1]LVB!G4,[1]RATNAKAR!G4,[1]SIB!G4,[1]TNMB!G4,[1]INDUSIND!G4,[1]HDFC!G4,[1]AXIS!G4,[1]ICICI!G4,[1]KOTAK!G4,[1]YES!G4,[1]KAVERI!G4,[1]PKGB!G4,[1]KVGB!G4)</f>
        <v>471972</v>
      </c>
      <c r="H4" s="40">
        <f>SUM([1]CANARA!H4,[1]CORPORATION!H4,[1]SYNDICATE!H4,[1]SBH!H4,[1]SBI!H4,[1]SBM!H4,[1]VIJAYA!H4,[1]allahabad!H4,[1]ANDRA!H4,[1]BOB!H4,[1]BOI!H4,[1]BOM!H4,[1]CBI!H4,[1]DENA!H4,[1]INDIAN!H4,[1]IOB!H4,[1]OBC!H4,[1]PNB!H4,[1]PSB!H4,[1]SBP!H4,[1]SBBJ!H4,[1]SBT!H4,[1]UCO!H4,'[1]UNION BANK '!H4,'[1]UNITED '!H4,[1]IDBI!H4,[1]BMB!H4,[1]KTK!H4,[1]ING!H4,[1]CSB!H4,[1]CUB!H4,[1]DHANALAXMI!H4,[1]FEDERAL!H4,[1]JK!H4,[1]KARUR!H4,[1]LVB!H4,[1]RATNAKAR!H4,[1]SIB!H4,[1]TNMB!H4,[1]INDUSIND!H4,[1]HDFC!H4,[1]AXIS!H4,[1]ICICI!H4,[1]KOTAK!H4,[1]YES!H4,[1]KAVERI!H4,[1]PKGB!H4,[1]KVGB!H4)</f>
        <v>394113</v>
      </c>
      <c r="I4" s="40">
        <f>SUM([1]CANARA!I4,[1]CORPORATION!I4,[1]SYNDICATE!I4,[1]SBH!I4,[1]SBI!I4,[1]SBM!I4,[1]VIJAYA!I4,[1]allahabad!I4,[1]ANDRA!I4,[1]BOB!I4,[1]BOI!I4,[1]BOM!I4,[1]CBI!I4,[1]DENA!I4,[1]INDIAN!I4,[1]IOB!I4,[1]OBC!I4,[1]PNB!I4,[1]PSB!I4,[1]SBP!I4,[1]SBBJ!I4,[1]SBT!I4,[1]UCO!I4,'[1]UNION BANK '!I4,'[1]UNITED '!I4,[1]IDBI!I4,[1]BMB!I4,[1]KTK!I4,[1]ING!I4,[1]CSB!I4,[1]CUB!I4,[1]DHANALAXMI!I4,[1]FEDERAL!I4,[1]JK!I4,[1]KARUR!I4,[1]LVB!I4,[1]RATNAKAR!I4,[1]SIB!I4,[1]TNMB!I4,[1]INDUSIND!I4,[1]HDFC!I4,[1]AXIS!I4,[1]ICICI!I4,[1]KOTAK!I4,[1]YES!I4,[1]KAVERI!I4,[1]PKGB!I4,[1]KVGB!I4)</f>
        <v>10746.862671499999</v>
      </c>
      <c r="J4" s="40">
        <f>SUM([1]CANARA!J4,[1]CORPORATION!J4,[1]SYNDICATE!J4,[1]SBH!J4,[1]SBI!J4,[1]SBM!J4,[1]VIJAYA!J4,[1]allahabad!J4,[1]ANDRA!J4,[1]BOB!J4,[1]BOI!J4,[1]BOM!J4,[1]CBI!J4,[1]DENA!J4,[1]INDIAN!J4,[1]IOB!J4,[1]OBC!J4,[1]PNB!J4,[1]PSB!J4,[1]SBP!J4,[1]SBBJ!J4,[1]SBT!J4,[1]UCO!J4,'[1]UNION BANK '!J4,'[1]UNITED '!J4,[1]IDBI!J4,[1]BMB!J4,[1]KTK!J4,[1]ING!J4,[1]CSB!J4,[1]CUB!J4,[1]DHANALAXMI!J4,[1]FEDERAL!J4,[1]JK!J4,[1]KARUR!J4,[1]LVB!J4,[1]RATNAKAR!J4,[1]SIB!J4,[1]TNMB!J4,[1]INDUSIND!J4,[1]HDFC!J4,[1]AXIS!J4,[1]ICICI!J4,[1]KOTAK!J4,[1]YES!J4,[1]KAVERI!J4,[1]PKGB!J4,[1]KVGB!J4)</f>
        <v>90101</v>
      </c>
      <c r="K4" s="40">
        <f>SUM([1]CANARA!K4,[1]CORPORATION!K4,[1]SYNDICATE!K4,[1]SBH!K4,[1]SBI!K4,[1]SBM!K4,[1]VIJAYA!K4,[1]allahabad!K4,[1]ANDRA!K4,[1]BOB!K4,[1]BOI!K4,[1]BOM!K4,[1]CBI!K4,[1]DENA!K4,[1]INDIAN!K4,[1]IOB!K4,[1]OBC!K4,[1]PNB!K4,[1]PSB!K4,[1]SBP!K4,[1]SBBJ!K4,[1]SBT!K4,[1]UCO!K4,'[1]UNION BANK '!K4,'[1]UNITED '!K4,[1]IDBI!K4,[1]BMB!K4,[1]KTK!K4,[1]ING!K4,[1]CSB!K4,[1]CUB!K4,[1]DHANALAXMI!K4,[1]FEDERAL!K4,[1]JK!K4,[1]KARUR!K4,[1]LVB!K4,[1]RATNAKAR!K4,[1]SIB!K4,[1]TNMB!K4,[1]INDUSIND!K4,[1]HDFC!K4,[1]AXIS!K4,[1]ICICI!K4,[1]KOTAK!K4,[1]YES!K4,[1]KAVERI!K4,[1]PKGB!K4,[1]KVGB!K4)</f>
        <v>438262</v>
      </c>
      <c r="L4" s="40">
        <f>SUM([1]CANARA!L4,[1]CORPORATION!L4,[1]SYNDICATE!L4,[1]SBH!L4,[1]SBI!L4,[1]SBM!L4,[1]VIJAYA!L4,[1]allahabad!L4,[1]ANDRA!L4,[1]BOB!L4,[1]BOI!L4,[1]BOM!L4,[1]CBI!L4,[1]DENA!L4,[1]INDIAN!L4,[1]IOB!L4,[1]OBC!L4,[1]PNB!L4,[1]PSB!L4,[1]SBP!L4,[1]SBBJ!L4,[1]SBT!L4,[1]UCO!L4,'[1]UNION BANK '!L4,'[1]UNITED '!L4,[1]IDBI!L4,[1]BMB!L4,[1]KTK!L4,[1]ING!L4,[1]CSB!L4,[1]CUB!L4,[1]DHANALAXMI!L4,[1]FEDERAL!L4,[1]JK!L4,[1]KARUR!L4,[1]LVB!L4,[1]RATNAKAR!L4,[1]SIB!L4,[1]TNMB!L4,[1]INDUSIND!L4,[1]HDFC!L4,[1]AXIS!L4,[1]ICICI!L4,[1]KOTAK!L4,[1]YES!L4,[1]KAVERI!L4,[1]PKGB!L4,[1]KVGB!L4)</f>
        <v>368508</v>
      </c>
      <c r="M4" s="41">
        <f>L4/K4*100</f>
        <v>84.08394978346287</v>
      </c>
      <c r="N4" s="41">
        <f>H4/G4*100</f>
        <v>83.503470544862836</v>
      </c>
    </row>
    <row r="5" spans="1:14" ht="22.5">
      <c r="A5" s="38">
        <v>2</v>
      </c>
      <c r="B5" s="39" t="s">
        <v>112</v>
      </c>
      <c r="C5" s="40">
        <f>SUM([1]CANARA!C5,[1]CORPORATION!C5,[1]SYNDICATE!C6,[1]SBH!C5,[1]SBI!C5,[1]SBM!C5,[1]VIJAYA!C5,[1]allahabad!C5,[1]ANDRA!C5,[1]BOB!C5,[1]BOI!C5,[1]BOM!C5,[1]CBI!C5,[1]DENA!C5,[1]INDIAN!C5,[1]IOB!C5,[1]OBC!C5,[1]PNB!C5,[1]PSB!C5,[1]SBP!C5,[1]SBBJ!C5,[1]SBT!C5,[1]UCO!C5,'[1]UNION BANK '!C5,'[1]UNITED '!C5,[1]IDBI!C5,[1]BMB!C5,[1]KTK!C5,[1]ING!C5,[1]CSB!C5,[1]CUB!C5,[1]DHANALAXMI!C5,[1]FEDERAL!C5,[1]JK!C5,[1]KARUR!C5,[1]LVB!C5,[1]RATNAKAR!C5,[1]SIB!C5,[1]TNMB!C5,[1]INDUSIND!C5,[1]HDFC!C5,[1]AXIS!C5,[1]ICICI!C5,[1]KOTAK!C5,[1]YES!C5,[1]KAVERI!C5,[1]PKGB!C5,[1]KVGB!C5)</f>
        <v>70759</v>
      </c>
      <c r="D5" s="40">
        <f>SUM([1]CANARA!D5,[1]CORPORATION!D5,[1]SYNDICATE!D6,[1]SBH!D5,[1]SBI!D5,[1]SBM!D5,[1]VIJAYA!D5,[1]allahabad!D5,[1]ANDRA!D5,[1]BOB!D5,[1]BOI!D5,[1]BOM!D5,[1]CBI!D5,[1]DENA!D5,[1]INDIAN!D5,[1]IOB!D5,[1]OBC!D5,[1]PNB!D5,[1]PSB!D5,[1]SBP!D5,[1]SBBJ!D5,[1]SBT!D5,[1]UCO!D5,'[1]UNION BANK '!D5,'[1]UNITED '!D5,[1]IDBI!D5,[1]BMB!D5,[1]KTK!D5,[1]ING!D5,[1]CSB!D5,[1]CUB!D5,[1]DHANALAXMI!D5,[1]FEDERAL!D5,[1]JK!D5,[1]KARUR!D5,[1]LVB!D5,[1]RATNAKAR!D5,[1]SIB!D5,[1]TNMB!D5,[1]INDUSIND!D5,[1]HDFC!D5,[1]AXIS!D5,[1]ICICI!D5,[1]KOTAK!D5,[1]YES!D5,[1]KAVERI!D5,[1]PKGB!D5,[1]KVGB!D5)</f>
        <v>86344</v>
      </c>
      <c r="E5" s="40">
        <f>SUM([1]CANARA!E5,[1]CORPORATION!E5,[1]SYNDICATE!E6,[1]SBH!E5,[1]SBI!E5,[1]SBM!E5,[1]VIJAYA!E5,[1]allahabad!E5,[1]ANDRA!E5,[1]BOB!E5,[1]BOI!E5,[1]BOM!E5,[1]CBI!E5,[1]DENA!E5,[1]INDIAN!E5,[1]IOB!E5,[1]OBC!E5,[1]PNB!E5,[1]PSB!E5,[1]SBP!E5,[1]SBBJ!E5,[1]SBT!E5,[1]UCO!E5,'[1]UNION BANK '!E5,'[1]UNITED '!E5,[1]IDBI!E5,[1]BMB!E5,[1]KTK!E5,[1]ING!E5,[1]CSB!E5,[1]CUB!E5,[1]DHANALAXMI!E5,[1]FEDERAL!E5,[1]JK!E5,[1]KARUR!E5,[1]LVB!E5,[1]RATNAKAR!E5,[1]SIB!E5,[1]TNMB!E5,[1]INDUSIND!E5,[1]HDFC!E5,[1]AXIS!E5,[1]ICICI!E5,[1]KOTAK!E5,[1]YES!E5,[1]KAVERI!E5,[1]PKGB!E5,[1]KVGB!E5)</f>
        <v>81501</v>
      </c>
      <c r="F5" s="40">
        <f>SUM([1]CANARA!F5,[1]CORPORATION!F5,[1]SYNDICATE!F6,[1]SBH!F5,[1]SBI!F5,[1]SBM!F5,[1]VIJAYA!F5,[1]allahabad!F5,[1]ANDRA!F5,[1]BOB!F5,[1]BOI!F5,[1]BOM!F5,[1]CBI!F5,[1]DENA!F5,[1]INDIAN!F5,[1]IOB!F5,[1]OBC!F5,[1]PNB!F5,[1]PSB!F5,[1]SBP!F5,[1]SBBJ!F5,[1]SBT!F5,[1]UCO!F5,'[1]UNION BANK '!F5,'[1]UNITED '!F5,[1]IDBI!F5,[1]BMB!F5,[1]KTK!F5,[1]ING!F5,[1]CSB!F5,[1]CUB!F5,[1]DHANALAXMI!F5,[1]FEDERAL!F5,[1]JK!F5,[1]KARUR!F5,[1]LVB!F5,[1]RATNAKAR!F5,[1]SIB!F5,[1]TNMB!F5,[1]INDUSIND!F5,[1]HDFC!F5,[1]AXIS!F5,[1]ICICI!F5,[1]KOTAK!F5,[1]YES!F5,[1]KAVERI!F5,[1]PKGB!F5,[1]KVGB!F5)</f>
        <v>74735</v>
      </c>
      <c r="G5" s="40">
        <f>SUM([1]CANARA!G5,[1]CORPORATION!G5,[1]SYNDICATE!G6,[1]SBH!G5,[1]SBI!G5,[1]SBM!G5,[1]VIJAYA!G5,[1]allahabad!G5,[1]ANDRA!G5,[1]BOB!G5,[1]BOI!G5,[1]BOM!G5,[1]CBI!G5,[1]DENA!G5,[1]INDIAN!G5,[1]IOB!G5,[1]OBC!G5,[1]PNB!G5,[1]PSB!G5,[1]SBP!G5,[1]SBBJ!G5,[1]SBT!G5,[1]UCO!G5,'[1]UNION BANK '!G5,'[1]UNITED '!G5,[1]IDBI!G5,[1]BMB!G5,[1]KTK!G5,[1]ING!G5,[1]CSB!G5,[1]CUB!G5,[1]DHANALAXMI!G5,[1]FEDERAL!G5,[1]JK!G5,[1]KARUR!G5,[1]LVB!G5,[1]RATNAKAR!G5,[1]SIB!G5,[1]TNMB!G5,[1]INDUSIND!G5,[1]HDFC!G5,[1]AXIS!G5,[1]ICICI!G5,[1]KOTAK!G5,[1]YES!G5,[1]KAVERI!G5,[1]PKGB!G5,[1]KVGB!G5)</f>
        <v>313339</v>
      </c>
      <c r="H5" s="40">
        <f>SUM([1]CANARA!H5,[1]CORPORATION!H5,[1]SYNDICATE!H6,[1]SBH!H5,[1]SBI!H5,[1]SBM!H5,[1]VIJAYA!H5,[1]allahabad!H5,[1]ANDRA!H5,[1]BOB!H5,[1]BOI!H5,[1]BOM!H5,[1]CBI!H5,[1]DENA!H5,[1]INDIAN!H5,[1]IOB!H5,[1]OBC!H5,[1]PNB!H5,[1]PSB!H5,[1]SBP!H5,[1]SBBJ!H5,[1]SBT!H5,[1]UCO!H5,'[1]UNION BANK '!H5,'[1]UNITED '!H5,[1]IDBI!H5,[1]BMB!H5,[1]KTK!H5,[1]ING!H5,[1]CSB!H5,[1]CUB!H5,[1]DHANALAXMI!H5,[1]FEDERAL!H5,[1]JK!H5,[1]KARUR!H5,[1]LVB!H5,[1]RATNAKAR!H5,[1]SIB!H5,[1]TNMB!H5,[1]INDUSIND!H5,[1]HDFC!H5,[1]AXIS!H5,[1]ICICI!H5,[1]KOTAK!H5,[1]YES!H5,[1]KAVERI!H5,[1]PKGB!H5,[1]KVGB!H5)</f>
        <v>198852</v>
      </c>
      <c r="I5" s="40">
        <f>SUM([1]CANARA!I5,[1]CORPORATION!I5,[1]SYNDICATE!I6,[1]SBH!I5,[1]SBI!I5,[1]SBM!I5,[1]VIJAYA!I5,[1]allahabad!I5,[1]ANDRA!I5,[1]BOB!I5,[1]BOI!I5,[1]BOM!I5,[1]CBI!I5,[1]DENA!I5,[1]INDIAN!I5,[1]IOB!I5,[1]OBC!I5,[1]PNB!I5,[1]PSB!I5,[1]SBP!I5,[1]SBBJ!I5,[1]SBT!I5,[1]UCO!I5,'[1]UNION BANK '!I5,'[1]UNITED '!I5,[1]IDBI!I5,[1]BMB!I5,[1]KTK!I5,[1]ING!I5,[1]CSB!I5,[1]CUB!I5,[1]DHANALAXMI!I5,[1]FEDERAL!I5,[1]JK!I5,[1]KARUR!I5,[1]LVB!I5,[1]RATNAKAR!I5,[1]SIB!I5,[1]TNMB!I5,[1]INDUSIND!I5,[1]HDFC!I5,[1]AXIS!I5,[1]ICICI!I5,[1]KOTAK!I5,[1]YES!I5,[1]KAVERI!I5,[1]PKGB!I5,[1]KVGB!I5)</f>
        <v>7936.2733350999988</v>
      </c>
      <c r="J5" s="40">
        <f>SUM([1]CANARA!J5,[1]CORPORATION!J5,[1]SYNDICATE!J6,[1]SBH!J5,[1]SBI!J5,[1]SBM!J5,[1]VIJAYA!J5,[1]allahabad!J5,[1]ANDRA!J5,[1]BOB!J5,[1]BOI!J5,[1]BOM!J5,[1]CBI!J5,[1]DENA!J5,[1]INDIAN!J5,[1]IOB!J5,[1]OBC!J5,[1]PNB!J5,[1]PSB!J5,[1]SBP!J5,[1]SBBJ!J5,[1]SBT!J5,[1]UCO!J5,'[1]UNION BANK '!J5,'[1]UNITED '!J5,[1]IDBI!J5,[1]BMB!J5,[1]KTK!J5,[1]ING!J5,[1]CSB!J5,[1]CUB!J5,[1]DHANALAXMI!J5,[1]FEDERAL!J5,[1]JK!J5,[1]KARUR!J5,[1]LVB!J5,[1]RATNAKAR!J5,[1]SIB!J5,[1]TNMB!J5,[1]INDUSIND!J5,[1]HDFC!J5,[1]AXIS!J5,[1]ICICI!J5,[1]KOTAK!J5,[1]YES!J5,[1]KAVERI!J5,[1]PKGB!J5,[1]KVGB!J5)</f>
        <v>68459</v>
      </c>
      <c r="K5" s="40">
        <f>SUM([1]CANARA!K5,[1]CORPORATION!K5,[1]SYNDICATE!K6,[1]SBH!K5,[1]SBI!K5,[1]SBM!K5,[1]VIJAYA!K5,[1]allahabad!K5,[1]ANDRA!K5,[1]BOB!K5,[1]BOI!K5,[1]BOM!K5,[1]CBI!K5,[1]DENA!K5,[1]INDIAN!K5,[1]IOB!K5,[1]OBC!K5,[1]PNB!K5,[1]PSB!K5,[1]SBP!K5,[1]SBBJ!K5,[1]SBT!K5,[1]UCO!K5,'[1]UNION BANK '!K5,'[1]UNITED '!K5,[1]IDBI!K5,[1]BMB!K5,[1]KTK!K5,[1]ING!K5,[1]CSB!K5,[1]CUB!K5,[1]DHANALAXMI!K5,[1]FEDERAL!K5,[1]JK!K5,[1]KARUR!K5,[1]LVB!K5,[1]RATNAKAR!K5,[1]SIB!K5,[1]TNMB!K5,[1]INDUSIND!K5,[1]HDFC!K5,[1]AXIS!K5,[1]ICICI!K5,[1]KOTAK!K5,[1]YES!K5,[1]KAVERI!K5,[1]PKGB!K5,[1]KVGB!K5)</f>
        <v>275930</v>
      </c>
      <c r="L5" s="40">
        <f>SUM([1]CANARA!L5,[1]CORPORATION!L5,[1]SYNDICATE!L6,[1]SBH!L5,[1]SBI!L5,[1]SBM!L5,[1]VIJAYA!L5,[1]allahabad!L5,[1]ANDRA!L5,[1]BOB!L5,[1]BOI!L5,[1]BOM!L5,[1]CBI!L5,[1]DENA!L5,[1]INDIAN!L5,[1]IOB!L5,[1]OBC!L5,[1]PNB!L5,[1]PSB!L5,[1]SBP!L5,[1]SBBJ!L5,[1]SBT!L5,[1]UCO!L5,'[1]UNION BANK '!L5,'[1]UNITED '!L5,[1]IDBI!L5,[1]BMB!L5,[1]KTK!L5,[1]ING!L5,[1]CSB!L5,[1]CUB!L5,[1]DHANALAXMI!L5,[1]FEDERAL!L5,[1]JK!L5,[1]KARUR!L5,[1]LVB!L5,[1]RATNAKAR!L5,[1]SIB!L5,[1]TNMB!L5,[1]INDUSIND!L5,[1]HDFC!L5,[1]AXIS!L5,[1]ICICI!L5,[1]KOTAK!L5,[1]YES!L5,[1]KAVERI!L5,[1]PKGB!L5,[1]KVGB!L5)</f>
        <v>147795</v>
      </c>
      <c r="M5" s="41">
        <f t="shared" ref="M5:M34" si="0">L5/K5*100</f>
        <v>53.562497734932769</v>
      </c>
      <c r="N5" s="41">
        <f t="shared" ref="N5:N34" si="1">H5/G5*100</f>
        <v>63.462256533658433</v>
      </c>
    </row>
    <row r="6" spans="1:14" ht="22.5">
      <c r="A6" s="38">
        <v>3</v>
      </c>
      <c r="B6" s="39" t="s">
        <v>113</v>
      </c>
      <c r="C6" s="40">
        <f>SUM([1]CANARA!C6,[1]CORPORATION!C6,[1]SYNDICATE!C5,[1]SBH!C6,[1]SBI!C6,[1]SBM!C6,[1]VIJAYA!C6,[1]allahabad!C6,[1]ANDRA!C6,[1]BOB!C6,[1]BOI!C6,[1]BOM!C6,[1]CBI!C6,[1]DENA!C6,[1]INDIAN!C6,[1]IOB!C6,[1]OBC!C6,[1]PNB!C6,[1]PSB!C6,[1]SBP!C6,[1]SBBJ!C6,[1]SBT!C6,[1]UCO!C6,'[1]UNION BANK '!C6,'[1]UNITED '!C6,[1]IDBI!C6,[1]BMB!C6,[1]KTK!C6,[1]ING!C6,[1]CSB!C6,[1]CUB!C6,[1]DHANALAXMI!C6,[1]FEDERAL!C6,[1]JK!C6,[1]KARUR!C6,[1]LVB!C6,[1]RATNAKAR!C6,[1]SIB!C6,[1]TNMB!C6,[1]INDUSIND!C6,[1]HDFC!C6,[1]AXIS!C6,[1]ICICI!C6,[1]KOTAK!C6,[1]YES!C6,[1]KAVERI!C6,[1]PKGB!C6,[1]KVGB!C6)</f>
        <v>51875</v>
      </c>
      <c r="D6" s="40">
        <f>SUM([1]CANARA!D6,[1]CORPORATION!D6,[1]SYNDICATE!D5,[1]SBH!D6,[1]SBI!D6,[1]SBM!D6,[1]VIJAYA!D6,[1]allahabad!D6,[1]ANDRA!D6,[1]BOB!D6,[1]BOI!D6,[1]BOM!D6,[1]CBI!D6,[1]DENA!D6,[1]INDIAN!D6,[1]IOB!D6,[1]OBC!D6,[1]PNB!D6,[1]PSB!D6,[1]SBP!D6,[1]SBBJ!D6,[1]SBT!D6,[1]UCO!D6,'[1]UNION BANK '!D6,'[1]UNITED '!D6,[1]IDBI!D6,[1]BMB!D6,[1]KTK!D6,[1]ING!D6,[1]CSB!D6,[1]CUB!D6,[1]DHANALAXMI!D6,[1]FEDERAL!D6,[1]JK!D6,[1]KARUR!D6,[1]LVB!D6,[1]RATNAKAR!D6,[1]SIB!D6,[1]TNMB!D6,[1]INDUSIND!D6,[1]HDFC!D6,[1]AXIS!D6,[1]ICICI!D6,[1]KOTAK!D6,[1]YES!D6,[1]KAVERI!D6,[1]PKGB!D6,[1]KVGB!D6)</f>
        <v>300775</v>
      </c>
      <c r="E6" s="40">
        <f>SUM([1]CANARA!E6,[1]CORPORATION!E6,[1]SYNDICATE!E5,[1]SBH!E6,[1]SBI!E6,[1]SBM!E6,[1]VIJAYA!E6,[1]allahabad!E6,[1]ANDRA!E6,[1]BOB!E6,[1]BOI!E6,[1]BOM!E6,[1]CBI!E6,[1]DENA!E6,[1]INDIAN!E6,[1]IOB!E6,[1]OBC!E6,[1]PNB!E6,[1]PSB!E6,[1]SBP!E6,[1]SBBJ!E6,[1]SBT!E6,[1]UCO!E6,'[1]UNION BANK '!E6,'[1]UNITED '!E6,[1]IDBI!E6,[1]BMB!E6,[1]KTK!E6,[1]ING!E6,[1]CSB!E6,[1]CUB!E6,[1]DHANALAXMI!E6,[1]FEDERAL!E6,[1]JK!E6,[1]KARUR!E6,[1]LVB!E6,[1]RATNAKAR!E6,[1]SIB!E6,[1]TNMB!E6,[1]INDUSIND!E6,[1]HDFC!E6,[1]AXIS!E6,[1]ICICI!E6,[1]KOTAK!E6,[1]YES!E6,[1]KAVERI!E6,[1]PKGB!E6,[1]KVGB!E6)</f>
        <v>74942</v>
      </c>
      <c r="F6" s="40">
        <f>SUM([1]CANARA!F6,[1]CORPORATION!F6,[1]SYNDICATE!F5,[1]SBH!F6,[1]SBI!F6,[1]SBM!F6,[1]VIJAYA!F6,[1]allahabad!F6,[1]ANDRA!F6,[1]BOB!F6,[1]BOI!F6,[1]BOM!F6,[1]CBI!F6,[1]DENA!F6,[1]INDIAN!F6,[1]IOB!F6,[1]OBC!F6,[1]PNB!F6,[1]PSB!F6,[1]SBP!F6,[1]SBBJ!F6,[1]SBT!F6,[1]UCO!F6,'[1]UNION BANK '!F6,'[1]UNITED '!F6,[1]IDBI!F6,[1]BMB!F6,[1]KTK!F6,[1]ING!F6,[1]CSB!F6,[1]CUB!F6,[1]DHANALAXMI!F6,[1]FEDERAL!F6,[1]JK!F6,[1]KARUR!F6,[1]LVB!F6,[1]RATNAKAR!F6,[1]SIB!F6,[1]TNMB!F6,[1]INDUSIND!F6,[1]HDFC!F6,[1]AXIS!F6,[1]ICICI!F6,[1]KOTAK!F6,[1]YES!F6,[1]KAVERI!F6,[1]PKGB!F6,[1]KVGB!F6)</f>
        <v>602532</v>
      </c>
      <c r="G6" s="40">
        <f>SUM([1]CANARA!G6,[1]CORPORATION!G6,[1]SYNDICATE!G5,[1]SBH!G6,[1]SBI!G6,[1]SBM!G6,[1]VIJAYA!G6,[1]allahabad!G6,[1]ANDRA!G6,[1]BOB!G6,[1]BOI!G6,[1]BOM!G6,[1]CBI!G6,[1]DENA!G6,[1]INDIAN!G6,[1]IOB!G6,[1]OBC!G6,[1]PNB!G6,[1]PSB!G6,[1]SBP!G6,[1]SBBJ!G6,[1]SBT!G6,[1]UCO!G6,'[1]UNION BANK '!G6,'[1]UNITED '!G6,[1]IDBI!G6,[1]BMB!G6,[1]KTK!G6,[1]ING!G6,[1]CSB!G6,[1]CUB!G6,[1]DHANALAXMI!G6,[1]FEDERAL!G6,[1]JK!G6,[1]KARUR!G6,[1]LVB!G6,[1]RATNAKAR!G6,[1]SIB!G6,[1]TNMB!G6,[1]INDUSIND!G6,[1]HDFC!G6,[1]AXIS!G6,[1]ICICI!G6,[1]KOTAK!G6,[1]YES!G6,[1]KAVERI!G6,[1]PKGB!G6,[1]KVGB!G6)</f>
        <v>1030124</v>
      </c>
      <c r="H6" s="40">
        <f>SUM([1]CANARA!H6,[1]CORPORATION!H6,[1]SYNDICATE!H5,[1]SBH!H6,[1]SBI!H6,[1]SBM!H6,[1]VIJAYA!H6,[1]allahabad!H6,[1]ANDRA!H6,[1]BOB!H6,[1]BOI!H6,[1]BOM!H6,[1]CBI!H6,[1]DENA!H6,[1]INDIAN!H6,[1]IOB!H6,[1]OBC!H6,[1]PNB!H6,[1]PSB!H6,[1]SBP!H6,[1]SBBJ!H6,[1]SBT!H6,[1]UCO!H6,'[1]UNION BANK '!H6,'[1]UNITED '!H6,[1]IDBI!H6,[1]BMB!H6,[1]KTK!H6,[1]ING!H6,[1]CSB!H6,[1]CUB!H6,[1]DHANALAXMI!H6,[1]FEDERAL!H6,[1]JK!H6,[1]KARUR!H6,[1]LVB!H6,[1]RATNAKAR!H6,[1]SIB!H6,[1]TNMB!H6,[1]INDUSIND!H6,[1]HDFC!H6,[1]AXIS!H6,[1]ICICI!H6,[1]KOTAK!H6,[1]YES!H6,[1]KAVERI!H6,[1]PKGB!H6,[1]KVGB!H6)</f>
        <v>677720</v>
      </c>
      <c r="I6" s="40">
        <f>SUM([1]CANARA!I6,[1]CORPORATION!I6,[1]SYNDICATE!I5,[1]SBH!I6,[1]SBI!I6,[1]SBM!I6,[1]VIJAYA!I6,[1]allahabad!I6,[1]ANDRA!I6,[1]BOB!I6,[1]BOI!I6,[1]BOM!I6,[1]CBI!I6,[1]DENA!I6,[1]INDIAN!I6,[1]IOB!I6,[1]OBC!I6,[1]PNB!I6,[1]PSB!I6,[1]SBP!I6,[1]SBBJ!I6,[1]SBT!I6,[1]UCO!I6,'[1]UNION BANK '!I6,'[1]UNITED '!I6,[1]IDBI!I6,[1]BMB!I6,[1]KTK!I6,[1]ING!I6,[1]CSB!I6,[1]CUB!I6,[1]DHANALAXMI!I6,[1]FEDERAL!I6,[1]JK!I6,[1]KARUR!I6,[1]LVB!I6,[1]RATNAKAR!I6,[1]SIB!I6,[1]TNMB!I6,[1]INDUSIND!I6,[1]HDFC!I6,[1]AXIS!I6,[1]ICICI!I6,[1]KOTAK!I6,[1]YES!I6,[1]KAVERI!I6,[1]PKGB!I6,[1]KVGB!I6)</f>
        <v>23378.109535499996</v>
      </c>
      <c r="J6" s="40">
        <f>SUM([1]CANARA!J6,[1]CORPORATION!J6,[1]SYNDICATE!J5,[1]SBH!J6,[1]SBI!J6,[1]SBM!J6,[1]VIJAYA!J6,[1]allahabad!J6,[1]ANDRA!J6,[1]BOB!J6,[1]BOI!J6,[1]BOM!J6,[1]CBI!J6,[1]DENA!J6,[1]INDIAN!J6,[1]IOB!J6,[1]OBC!J6,[1]PNB!J6,[1]PSB!J6,[1]SBP!J6,[1]SBBJ!J6,[1]SBT!J6,[1]UCO!J6,'[1]UNION BANK '!J6,'[1]UNITED '!J6,[1]IDBI!J6,[1]BMB!J6,[1]KTK!J6,[1]ING!J6,[1]CSB!J6,[1]CUB!J6,[1]DHANALAXMI!J6,[1]FEDERAL!J6,[1]JK!J6,[1]KARUR!J6,[1]LVB!J6,[1]RATNAKAR!J6,[1]SIB!J6,[1]TNMB!J6,[1]INDUSIND!J6,[1]HDFC!J6,[1]AXIS!J6,[1]ICICI!J6,[1]KOTAK!J6,[1]YES!J6,[1]KAVERI!J6,[1]PKGB!J6,[1]KVGB!J6)</f>
        <v>214416</v>
      </c>
      <c r="K6" s="40">
        <f>SUM([1]CANARA!K6,[1]CORPORATION!K6,[1]SYNDICATE!K5,[1]SBH!K6,[1]SBI!K6,[1]SBM!K6,[1]VIJAYA!K6,[1]allahabad!K6,[1]ANDRA!K6,[1]BOB!K6,[1]BOI!K6,[1]BOM!K6,[1]CBI!K6,[1]DENA!K6,[1]INDIAN!K6,[1]IOB!K6,[1]OBC!K6,[1]PNB!K6,[1]PSB!K6,[1]SBP!K6,[1]SBBJ!K6,[1]SBT!K6,[1]UCO!K6,'[1]UNION BANK '!K6,'[1]UNITED '!K6,[1]IDBI!K6,[1]BMB!K6,[1]KTK!K6,[1]ING!K6,[1]CSB!K6,[1]CUB!K6,[1]DHANALAXMI!K6,[1]FEDERAL!K6,[1]JK!K6,[1]KARUR!K6,[1]LVB!K6,[1]RATNAKAR!K6,[1]SIB!K6,[1]TNMB!K6,[1]INDUSIND!K6,[1]HDFC!K6,[1]AXIS!K6,[1]ICICI!K6,[1]KOTAK!K6,[1]YES!K6,[1]KAVERI!K6,[1]PKGB!K6,[1]KVGB!K6)</f>
        <v>904518</v>
      </c>
      <c r="L6" s="40">
        <f>SUM([1]CANARA!L6,[1]CORPORATION!L6,[1]SYNDICATE!L5,[1]SBH!L6,[1]SBI!L6,[1]SBM!L6,[1]VIJAYA!L6,[1]allahabad!L6,[1]ANDRA!L6,[1]BOB!L6,[1]BOI!L6,[1]BOM!L6,[1]CBI!L6,[1]DENA!L6,[1]INDIAN!L6,[1]IOB!L6,[1]OBC!L6,[1]PNB!L6,[1]PSB!L6,[1]SBP!L6,[1]SBBJ!L6,[1]SBT!L6,[1]UCO!L6,'[1]UNION BANK '!L6,'[1]UNITED '!L6,[1]IDBI!L6,[1]BMB!L6,[1]KTK!L6,[1]ING!L6,[1]CSB!L6,[1]CUB!L6,[1]DHANALAXMI!L6,[1]FEDERAL!L6,[1]JK!L6,[1]KARUR!L6,[1]LVB!L6,[1]RATNAKAR!L6,[1]SIB!L6,[1]TNMB!L6,[1]INDUSIND!L6,[1]HDFC!L6,[1]AXIS!L6,[1]ICICI!L6,[1]KOTAK!L6,[1]YES!L6,[1]KAVERI!L6,[1]PKGB!L6,[1]KVGB!L6)</f>
        <v>835509</v>
      </c>
      <c r="M6" s="41">
        <f t="shared" si="0"/>
        <v>92.370632756893727</v>
      </c>
      <c r="N6" s="41">
        <f t="shared" si="1"/>
        <v>65.790137886312721</v>
      </c>
    </row>
    <row r="7" spans="1:14" ht="22.5">
      <c r="A7" s="38">
        <v>4</v>
      </c>
      <c r="B7" s="39" t="s">
        <v>114</v>
      </c>
      <c r="C7" s="40">
        <f>SUM([1]CANARA!C7,[1]CORPORATION!C7,[1]SYNDICATE!C7,[1]SBH!C7,[1]SBI!C7,[1]SBM!C7,[1]VIJAYA!C7,[1]allahabad!C7,[1]ANDRA!C7,[1]BOB!C7,[1]BOI!C7,[1]BOM!C7,[1]CBI!C7,[1]DENA!C7,[1]INDIAN!C7,[1]IOB!C7,[1]OBC!C7,[1]PNB!C7,[1]PSB!C7,[1]SBP!C7,[1]SBBJ!C7,[1]SBT!C7,[1]UCO!C7,'[1]UNION BANK '!C7,'[1]UNITED '!C7,[1]IDBI!C7,[1]BMB!C7,[1]KTK!C7,[1]ING!C7,[1]CSB!C7,[1]CUB!C7,[1]DHANALAXMI!C7,[1]FEDERAL!C7,[1]JK!C7,[1]KARUR!C7,[1]LVB!C7,[1]RATNAKAR!C7,[1]SIB!C7,[1]TNMB!C7,[1]INDUSIND!C7,[1]HDFC!C7,[1]AXIS!C7,[1]ICICI!C7,[1]KOTAK!C7,[1]YES!C7,[1]KAVERI!C7,[1]PKGB!C7,[1]KVGB!C7)</f>
        <v>595767</v>
      </c>
      <c r="D7" s="40">
        <f>SUM([1]CANARA!D7,[1]CORPORATION!D7,[1]SYNDICATE!D7,[1]SBH!D7,[1]SBI!D7,[1]SBM!D7,[1]VIJAYA!D7,[1]allahabad!D7,[1]ANDRA!D7,[1]BOB!D7,[1]BOI!D7,[1]BOM!D7,[1]CBI!D7,[1]DENA!D7,[1]INDIAN!D7,[1]IOB!D7,[1]OBC!D7,[1]PNB!D7,[1]PSB!D7,[1]SBP!D7,[1]SBBJ!D7,[1]SBT!D7,[1]UCO!D7,'[1]UNION BANK '!D7,'[1]UNITED '!D7,[1]IDBI!D7,[1]BMB!D7,[1]KTK!D7,[1]ING!D7,[1]CSB!D7,[1]CUB!D7,[1]DHANALAXMI!D7,[1]FEDERAL!D7,[1]JK!D7,[1]KARUR!D7,[1]LVB!D7,[1]RATNAKAR!D7,[1]SIB!D7,[1]TNMB!D7,[1]INDUSIND!D7,[1]HDFC!D7,[1]AXIS!D7,[1]ICICI!D7,[1]KOTAK!D7,[1]YES!D7,[1]KAVERI!D7,[1]PKGB!D7,[1]KVGB!D7)</f>
        <v>105183</v>
      </c>
      <c r="E7" s="40">
        <f>SUM([1]CANARA!E7,[1]CORPORATION!E7,[1]SYNDICATE!E7,[1]SBH!E7,[1]SBI!E7,[1]SBM!E7,[1]VIJAYA!E7,[1]allahabad!E7,[1]ANDRA!E7,[1]BOB!E7,[1]BOI!E7,[1]BOM!E7,[1]CBI!E7,[1]DENA!E7,[1]INDIAN!E7,[1]IOB!E7,[1]OBC!E7,[1]PNB!E7,[1]PSB!E7,[1]SBP!E7,[1]SBBJ!E7,[1]SBT!E7,[1]UCO!E7,'[1]UNION BANK '!E7,'[1]UNITED '!E7,[1]IDBI!E7,[1]BMB!E7,[1]KTK!E7,[1]ING!E7,[1]CSB!E7,[1]CUB!E7,[1]DHANALAXMI!E7,[1]FEDERAL!E7,[1]JK!E7,[1]KARUR!E7,[1]LVB!E7,[1]RATNAKAR!E7,[1]SIB!E7,[1]TNMB!E7,[1]INDUSIND!E7,[1]HDFC!E7,[1]AXIS!E7,[1]ICICI!E7,[1]KOTAK!E7,[1]YES!E7,[1]KAVERI!E7,[1]PKGB!E7,[1]KVGB!E7)</f>
        <v>173773</v>
      </c>
      <c r="F7" s="40">
        <f>SUM([1]CANARA!F7,[1]CORPORATION!F7,[1]SYNDICATE!F7,[1]SBH!F7,[1]SBI!F7,[1]SBM!F7,[1]VIJAYA!F7,[1]allahabad!F7,[1]ANDRA!F7,[1]BOB!F7,[1]BOI!F7,[1]BOM!F7,[1]CBI!F7,[1]DENA!F7,[1]INDIAN!F7,[1]IOB!F7,[1]OBC!F7,[1]PNB!F7,[1]PSB!F7,[1]SBP!F7,[1]SBBJ!F7,[1]SBT!F7,[1]UCO!F7,'[1]UNION BANK '!F7,'[1]UNITED '!F7,[1]IDBI!F7,[1]BMB!F7,[1]KTK!F7,[1]ING!F7,[1]CSB!F7,[1]CUB!F7,[1]DHANALAXMI!F7,[1]FEDERAL!F7,[1]JK!F7,[1]KARUR!F7,[1]LVB!F7,[1]RATNAKAR!F7,[1]SIB!F7,[1]TNMB!F7,[1]INDUSIND!F7,[1]HDFC!F7,[1]AXIS!F7,[1]ICICI!F7,[1]KOTAK!F7,[1]YES!F7,[1]KAVERI!F7,[1]PKGB!F7,[1]KVGB!F7)</f>
        <v>136690</v>
      </c>
      <c r="G7" s="40">
        <f>SUM([1]CANARA!G7,[1]CORPORATION!G7,[1]SYNDICATE!G7,[1]SBH!G7,[1]SBI!G7,[1]SBM!G7,[1]VIJAYA!G7,[1]allahabad!G7,[1]ANDRA!G7,[1]BOB!G7,[1]BOI!G7,[1]BOM!G7,[1]CBI!G7,[1]DENA!G7,[1]INDIAN!G7,[1]IOB!G7,[1]OBC!G7,[1]PNB!G7,[1]PSB!G7,[1]SBP!G7,[1]SBBJ!G7,[1]SBT!G7,[1]UCO!G7,'[1]UNION BANK '!G7,'[1]UNITED '!G7,[1]IDBI!G7,[1]BMB!G7,[1]KTK!G7,[1]ING!G7,[1]CSB!G7,[1]CUB!G7,[1]DHANALAXMI!G7,[1]FEDERAL!G7,[1]JK!G7,[1]KARUR!G7,[1]LVB!G7,[1]RATNAKAR!G7,[1]SIB!G7,[1]TNMB!G7,[1]INDUSIND!G7,[1]HDFC!G7,[1]AXIS!G7,[1]ICICI!G7,[1]KOTAK!G7,[1]YES!G7,[1]KAVERI!G7,[1]PKGB!G7,[1]KVGB!G7)</f>
        <v>1011413</v>
      </c>
      <c r="H7" s="40">
        <f>SUM([1]CANARA!H7,[1]CORPORATION!H7,[1]SYNDICATE!H7,[1]SBH!H7,[1]SBI!H7,[1]SBM!H7,[1]VIJAYA!H7,[1]allahabad!H7,[1]ANDRA!H7,[1]BOB!H7,[1]BOI!H7,[1]BOM!H7,[1]CBI!H7,[1]DENA!H7,[1]INDIAN!H7,[1]IOB!H7,[1]OBC!H7,[1]PNB!H7,[1]PSB!H7,[1]SBP!H7,[1]SBBJ!H7,[1]SBT!H7,[1]UCO!H7,'[1]UNION BANK '!H7,'[1]UNITED '!H7,[1]IDBI!H7,[1]BMB!H7,[1]KTK!H7,[1]ING!H7,[1]CSB!H7,[1]CUB!H7,[1]DHANALAXMI!H7,[1]FEDERAL!H7,[1]JK!H7,[1]KARUR!H7,[1]LVB!H7,[1]RATNAKAR!H7,[1]SIB!H7,[1]TNMB!H7,[1]INDUSIND!H7,[1]HDFC!H7,[1]AXIS!H7,[1]ICICI!H7,[1]KOTAK!H7,[1]YES!H7,[1]KAVERI!H7,[1]PKGB!H7,[1]KVGB!H7)</f>
        <v>833775</v>
      </c>
      <c r="I7" s="40">
        <f>SUM([1]CANARA!I7,[1]CORPORATION!I7,[1]SYNDICATE!I7,[1]SBH!I7,[1]SBI!I7,[1]SBM!I7,[1]VIJAYA!I7,[1]allahabad!I7,[1]ANDRA!I7,[1]BOB!I7,[1]BOI!I7,[1]BOM!I7,[1]CBI!I7,[1]DENA!I7,[1]INDIAN!I7,[1]IOB!I7,[1]OBC!I7,[1]PNB!I7,[1]PSB!I7,[1]SBP!I7,[1]SBBJ!I7,[1]SBT!I7,[1]UCO!I7,'[1]UNION BANK '!I7,'[1]UNITED '!I7,[1]IDBI!I7,[1]BMB!I7,[1]KTK!I7,[1]ING!I7,[1]CSB!I7,[1]CUB!I7,[1]DHANALAXMI!I7,[1]FEDERAL!I7,[1]JK!I7,[1]KARUR!I7,[1]LVB!I7,[1]RATNAKAR!I7,[1]SIB!I7,[1]TNMB!I7,[1]INDUSIND!I7,[1]HDFC!I7,[1]AXIS!I7,[1]ICICI!I7,[1]KOTAK!I7,[1]YES!I7,[1]KAVERI!I7,[1]PKGB!I7,[1]KVGB!I7)</f>
        <v>24285.050657799999</v>
      </c>
      <c r="J7" s="40">
        <f>SUM([1]CANARA!J7,[1]CORPORATION!J7,[1]SYNDICATE!J7,[1]SBH!J7,[1]SBI!J7,[1]SBM!J7,[1]VIJAYA!J7,[1]allahabad!J7,[1]ANDRA!J7,[1]BOB!J7,[1]BOI!J7,[1]BOM!J7,[1]CBI!J7,[1]DENA!J7,[1]INDIAN!J7,[1]IOB!J7,[1]OBC!J7,[1]PNB!J7,[1]PSB!J7,[1]SBP!J7,[1]SBBJ!J7,[1]SBT!J7,[1]UCO!J7,'[1]UNION BANK '!J7,'[1]UNITED '!J7,[1]IDBI!J7,[1]BMB!J7,[1]KTK!J7,[1]ING!J7,[1]CSB!J7,[1]CUB!J7,[1]DHANALAXMI!J7,[1]FEDERAL!J7,[1]JK!J7,[1]KARUR!J7,[1]LVB!J7,[1]RATNAKAR!J7,[1]SIB!J7,[1]TNMB!J7,[1]INDUSIND!J7,[1]HDFC!J7,[1]AXIS!J7,[1]ICICI!J7,[1]KOTAK!J7,[1]YES!J7,[1]KAVERI!J7,[1]PKGB!J7,[1]KVGB!J7)</f>
        <v>176626</v>
      </c>
      <c r="K7" s="40">
        <f>SUM([1]CANARA!K7,[1]CORPORATION!K7,[1]SYNDICATE!K7,[1]SBH!K7,[1]SBI!K7,[1]SBM!K7,[1]VIJAYA!K7,[1]allahabad!K7,[1]ANDRA!K7,[1]BOB!K7,[1]BOI!K7,[1]BOM!K7,[1]CBI!K7,[1]DENA!K7,[1]INDIAN!K7,[1]IOB!K7,[1]OBC!K7,[1]PNB!K7,[1]PSB!K7,[1]SBP!K7,[1]SBBJ!K7,[1]SBT!K7,[1]UCO!K7,'[1]UNION BANK '!K7,'[1]UNITED '!K7,[1]IDBI!K7,[1]BMB!K7,[1]KTK!K7,[1]ING!K7,[1]CSB!K7,[1]CUB!K7,[1]DHANALAXMI!K7,[1]FEDERAL!K7,[1]JK!K7,[1]KARUR!K7,[1]LVB!K7,[1]RATNAKAR!K7,[1]SIB!K7,[1]TNMB!K7,[1]INDUSIND!K7,[1]HDFC!K7,[1]AXIS!K7,[1]ICICI!K7,[1]KOTAK!K7,[1]YES!K7,[1]KAVERI!K7,[1]PKGB!K7,[1]KVGB!K7)</f>
        <v>924683</v>
      </c>
      <c r="L7" s="40">
        <f>SUM([1]CANARA!L7,[1]CORPORATION!L7,[1]SYNDICATE!L7,[1]SBH!L7,[1]SBI!L7,[1]SBM!L7,[1]VIJAYA!L7,[1]allahabad!L7,[1]ANDRA!L7,[1]BOB!L7,[1]BOI!L7,[1]BOM!L7,[1]CBI!L7,[1]DENA!L7,[1]INDIAN!L7,[1]IOB!L7,[1]OBC!L7,[1]PNB!L7,[1]PSB!L7,[1]SBP!L7,[1]SBBJ!L7,[1]SBT!L7,[1]UCO!L7,'[1]UNION BANK '!L7,'[1]UNITED '!L7,[1]IDBI!L7,[1]BMB!L7,[1]KTK!L7,[1]ING!L7,[1]CSB!L7,[1]CUB!L7,[1]DHANALAXMI!L7,[1]FEDERAL!L7,[1]JK!L7,[1]KARUR!L7,[1]LVB!L7,[1]RATNAKAR!L7,[1]SIB!L7,[1]TNMB!L7,[1]INDUSIND!L7,[1]HDFC!L7,[1]AXIS!L7,[1]ICICI!L7,[1]KOTAK!L7,[1]YES!L7,[1]KAVERI!L7,[1]PKGB!L7,[1]KVGB!L7)</f>
        <v>797069</v>
      </c>
      <c r="M7" s="41">
        <f t="shared" si="0"/>
        <v>86.199162307515124</v>
      </c>
      <c r="N7" s="41">
        <f t="shared" si="1"/>
        <v>82.43665050775499</v>
      </c>
    </row>
    <row r="8" spans="1:14" ht="22.5">
      <c r="A8" s="38">
        <v>5</v>
      </c>
      <c r="B8" s="39" t="s">
        <v>115</v>
      </c>
      <c r="C8" s="40">
        <f>SUM([1]CANARA!C8,[1]CORPORATION!C8,[1]SYNDICATE!C8,[1]SBH!C8,[1]SBI!C8,[1]SBM!C8,[1]VIJAYA!C8,[1]allahabad!C8,[1]ANDRA!C8,[1]BOB!C8,[1]BOI!C8,[1]BOM!C8,[1]CBI!C8,[1]DENA!C8,[1]INDIAN!C8,[1]IOB!C8,[1]OBC!C8,[1]PNB!C8,[1]PSB!C8,[1]SBP!C8,[1]SBBJ!C8,[1]SBT!C8,[1]UCO!C8,'[1]UNION BANK '!C8,'[1]UNITED '!C8,[1]IDBI!C8,[1]BMB!C8,[1]KTK!C8,[1]ING!C8,[1]CSB!C8,[1]CUB!C8,[1]DHANALAXMI!C8,[1]FEDERAL!C8,[1]JK!C8,[1]KARUR!C8,[1]LVB!C8,[1]RATNAKAR!C8,[1]SIB!C8,[1]TNMB!C8,[1]INDUSIND!C8,[1]HDFC!C8,[1]AXIS!C8,[1]ICICI!C8,[1]KOTAK!C8,[1]YES!C8,[1]KAVERI!C8,[1]PKGB!C8,[1]KVGB!C8)</f>
        <v>80170</v>
      </c>
      <c r="D8" s="40">
        <f>SUM([1]CANARA!D8,[1]CORPORATION!D8,[1]SYNDICATE!D8,[1]SBH!D8,[1]SBI!D8,[1]SBM!D8,[1]VIJAYA!D8,[1]allahabad!D8,[1]ANDRA!D8,[1]BOB!D8,[1]BOI!D8,[1]BOM!D8,[1]CBI!D8,[1]DENA!D8,[1]INDIAN!D8,[1]IOB!D8,[1]OBC!D8,[1]PNB!D8,[1]PSB!D8,[1]SBP!D8,[1]SBBJ!D8,[1]SBT!D8,[1]UCO!D8,'[1]UNION BANK '!D8,'[1]UNITED '!D8,[1]IDBI!D8,[1]BMB!D8,[1]KTK!D8,[1]ING!D8,[1]CSB!D8,[1]CUB!D8,[1]DHANALAXMI!D8,[1]FEDERAL!D8,[1]JK!D8,[1]KARUR!D8,[1]LVB!D8,[1]RATNAKAR!D8,[1]SIB!D8,[1]TNMB!D8,[1]INDUSIND!D8,[1]HDFC!D8,[1]AXIS!D8,[1]ICICI!D8,[1]KOTAK!D8,[1]YES!D8,[1]KAVERI!D8,[1]PKGB!D8,[1]KVGB!D8)</f>
        <v>42715</v>
      </c>
      <c r="E8" s="40">
        <f>SUM([1]CANARA!E8,[1]CORPORATION!E8,[1]SYNDICATE!E8,[1]SBH!E8,[1]SBI!E8,[1]SBM!E8,[1]VIJAYA!E8,[1]allahabad!E8,[1]ANDRA!E8,[1]BOB!E8,[1]BOI!E8,[1]BOM!E8,[1]CBI!E8,[1]DENA!E8,[1]INDIAN!E8,[1]IOB!E8,[1]OBC!E8,[1]PNB!E8,[1]PSB!E8,[1]SBP!E8,[1]SBBJ!E8,[1]SBT!E8,[1]UCO!E8,'[1]UNION BANK '!E8,'[1]UNITED '!E8,[1]IDBI!E8,[1]BMB!E8,[1]KTK!E8,[1]ING!E8,[1]CSB!E8,[1]CUB!E8,[1]DHANALAXMI!E8,[1]FEDERAL!E8,[1]JK!E8,[1]KARUR!E8,[1]LVB!E8,[1]RATNAKAR!E8,[1]SIB!E8,[1]TNMB!E8,[1]INDUSIND!E8,[1]HDFC!E8,[1]AXIS!E8,[1]ICICI!E8,[1]KOTAK!E8,[1]YES!E8,[1]KAVERI!E8,[1]PKGB!E8,[1]KVGB!E8)</f>
        <v>90170</v>
      </c>
      <c r="F8" s="40">
        <f>SUM([1]CANARA!F8,[1]CORPORATION!F8,[1]SYNDICATE!F8,[1]SBH!F8,[1]SBI!F8,[1]SBM!F8,[1]VIJAYA!F8,[1]allahabad!F8,[1]ANDRA!F8,[1]BOB!F8,[1]BOI!F8,[1]BOM!F8,[1]CBI!F8,[1]DENA!F8,[1]INDIAN!F8,[1]IOB!F8,[1]OBC!F8,[1]PNB!F8,[1]PSB!F8,[1]SBP!F8,[1]SBBJ!F8,[1]SBT!F8,[1]UCO!F8,'[1]UNION BANK '!F8,'[1]UNITED '!F8,[1]IDBI!F8,[1]BMB!F8,[1]KTK!F8,[1]ING!F8,[1]CSB!F8,[1]CUB!F8,[1]DHANALAXMI!F8,[1]FEDERAL!F8,[1]JK!F8,[1]KARUR!F8,[1]LVB!F8,[1]RATNAKAR!F8,[1]SIB!F8,[1]TNMB!F8,[1]INDUSIND!F8,[1]HDFC!F8,[1]AXIS!F8,[1]ICICI!F8,[1]KOTAK!F8,[1]YES!F8,[1]KAVERI!F8,[1]PKGB!F8,[1]KVGB!F8)</f>
        <v>133703</v>
      </c>
      <c r="G8" s="40">
        <f>SUM([1]CANARA!G8,[1]CORPORATION!G8,[1]SYNDICATE!G8,[1]SBH!G8,[1]SBI!G8,[1]SBM!G8,[1]VIJAYA!G8,[1]allahabad!G8,[1]ANDRA!G8,[1]BOB!G8,[1]BOI!G8,[1]BOM!G8,[1]CBI!G8,[1]DENA!G8,[1]INDIAN!G8,[1]IOB!G8,[1]OBC!G8,[1]PNB!G8,[1]PSB!G8,[1]SBP!G8,[1]SBBJ!G8,[1]SBT!G8,[1]UCO!G8,'[1]UNION BANK '!G8,'[1]UNITED '!G8,[1]IDBI!G8,[1]BMB!G8,[1]KTK!G8,[1]ING!G8,[1]CSB!G8,[1]CUB!G8,[1]DHANALAXMI!G8,[1]FEDERAL!G8,[1]JK!G8,[1]KARUR!G8,[1]LVB!G8,[1]RATNAKAR!G8,[1]SIB!G8,[1]TNMB!G8,[1]INDUSIND!G8,[1]HDFC!G8,[1]AXIS!G8,[1]ICICI!G8,[1]KOTAK!G8,[1]YES!G8,[1]KAVERI!G8,[1]PKGB!G8,[1]KVGB!G8)</f>
        <v>346758</v>
      </c>
      <c r="H8" s="40">
        <f>SUM([1]CANARA!H8,[1]CORPORATION!H8,[1]SYNDICATE!H8,[1]SBH!H8,[1]SBI!H8,[1]SBM!H8,[1]VIJAYA!H8,[1]allahabad!H8,[1]ANDRA!H8,[1]BOB!H8,[1]BOI!H8,[1]BOM!H8,[1]CBI!H8,[1]DENA!H8,[1]INDIAN!H8,[1]IOB!H8,[1]OBC!H8,[1]PNB!H8,[1]PSB!H8,[1]SBP!H8,[1]SBBJ!H8,[1]SBT!H8,[1]UCO!H8,'[1]UNION BANK '!H8,'[1]UNITED '!H8,[1]IDBI!H8,[1]BMB!H8,[1]KTK!H8,[1]ING!H8,[1]CSB!H8,[1]CUB!H8,[1]DHANALAXMI!H8,[1]FEDERAL!H8,[1]JK!H8,[1]KARUR!H8,[1]LVB!H8,[1]RATNAKAR!H8,[1]SIB!H8,[1]TNMB!H8,[1]INDUSIND!H8,[1]HDFC!H8,[1]AXIS!H8,[1]ICICI!H8,[1]KOTAK!H8,[1]YES!H8,[1]KAVERI!H8,[1]PKGB!H8,[1]KVGB!H8)</f>
        <v>259577</v>
      </c>
      <c r="I8" s="40">
        <f>SUM([1]CANARA!I8,[1]CORPORATION!I8,[1]SYNDICATE!I8,[1]SBH!I8,[1]SBI!I8,[1]SBM!I8,[1]VIJAYA!I8,[1]allahabad!I8,[1]ANDRA!I8,[1]BOB!I8,[1]BOI!I8,[1]BOM!I8,[1]CBI!I8,[1]DENA!I8,[1]INDIAN!I8,[1]IOB!I8,[1]OBC!I8,[1]PNB!I8,[1]PSB!I8,[1]SBP!I8,[1]SBBJ!I8,[1]SBT!I8,[1]UCO!I8,'[1]UNION BANK '!I8,'[1]UNITED '!I8,[1]IDBI!I8,[1]BMB!I8,[1]KTK!I8,[1]ING!I8,[1]CSB!I8,[1]CUB!I8,[1]DHANALAXMI!I8,[1]FEDERAL!I8,[1]JK!I8,[1]KARUR!I8,[1]LVB!I8,[1]RATNAKAR!I8,[1]SIB!I8,[1]TNMB!I8,[1]INDUSIND!I8,[1]HDFC!I8,[1]AXIS!I8,[1]ICICI!I8,[1]KOTAK!I8,[1]YES!I8,[1]KAVERI!I8,[1]PKGB!I8,[1]KVGB!I8)</f>
        <v>8763.2026923434605</v>
      </c>
      <c r="J8" s="40">
        <f>SUM([1]CANARA!J8,[1]CORPORATION!J8,[1]SYNDICATE!J8,[1]SBH!J8,[1]SBI!J8,[1]SBM!J8,[1]VIJAYA!J8,[1]allahabad!J8,[1]ANDRA!J8,[1]BOB!J8,[1]BOI!J8,[1]BOM!J8,[1]CBI!J8,[1]DENA!J8,[1]INDIAN!J8,[1]IOB!J8,[1]OBC!J8,[1]PNB!J8,[1]PSB!J8,[1]SBP!J8,[1]SBBJ!J8,[1]SBT!J8,[1]UCO!J8,'[1]UNION BANK '!J8,'[1]UNITED '!J8,[1]IDBI!J8,[1]BMB!J8,[1]KTK!J8,[1]ING!J8,[1]CSB!J8,[1]CUB!J8,[1]DHANALAXMI!J8,[1]FEDERAL!J8,[1]JK!J8,[1]KARUR!J8,[1]LVB!J8,[1]RATNAKAR!J8,[1]SIB!J8,[1]TNMB!J8,[1]INDUSIND!J8,[1]HDFC!J8,[1]AXIS!J8,[1]ICICI!J8,[1]KOTAK!J8,[1]YES!J8,[1]KAVERI!J8,[1]PKGB!J8,[1]KVGB!J8)</f>
        <v>77469</v>
      </c>
      <c r="K8" s="40">
        <f>SUM([1]CANARA!K8,[1]CORPORATION!K8,[1]SYNDICATE!K8,[1]SBH!K8,[1]SBI!K8,[1]SBM!K8,[1]VIJAYA!K8,[1]allahabad!K8,[1]ANDRA!K8,[1]BOB!K8,[1]BOI!K8,[1]BOM!K8,[1]CBI!K8,[1]DENA!K8,[1]INDIAN!K8,[1]IOB!K8,[1]OBC!K8,[1]PNB!K8,[1]PSB!K8,[1]SBP!K8,[1]SBBJ!K8,[1]SBT!K8,[1]UCO!K8,'[1]UNION BANK '!K8,'[1]UNITED '!K8,[1]IDBI!K8,[1]BMB!K8,[1]KTK!K8,[1]ING!K8,[1]CSB!K8,[1]CUB!K8,[1]DHANALAXMI!K8,[1]FEDERAL!K8,[1]JK!K8,[1]KARUR!K8,[1]LVB!K8,[1]RATNAKAR!K8,[1]SIB!K8,[1]TNMB!K8,[1]INDUSIND!K8,[1]HDFC!K8,[1]AXIS!K8,[1]ICICI!K8,[1]KOTAK!K8,[1]YES!K8,[1]KAVERI!K8,[1]PKGB!K8,[1]KVGB!K8)</f>
        <v>302565</v>
      </c>
      <c r="L8" s="40">
        <f>SUM([1]CANARA!L8,[1]CORPORATION!L8,[1]SYNDICATE!L8,[1]SBH!L8,[1]SBI!L8,[1]SBM!L8,[1]VIJAYA!L8,[1]allahabad!L8,[1]ANDRA!L8,[1]BOB!L8,[1]BOI!L8,[1]BOM!L8,[1]CBI!L8,[1]DENA!L8,[1]INDIAN!L8,[1]IOB!L8,[1]OBC!L8,[1]PNB!L8,[1]PSB!L8,[1]SBP!L8,[1]SBBJ!L8,[1]SBT!L8,[1]UCO!L8,'[1]UNION BANK '!L8,'[1]UNITED '!L8,[1]IDBI!L8,[1]BMB!L8,[1]KTK!L8,[1]ING!L8,[1]CSB!L8,[1]CUB!L8,[1]DHANALAXMI!L8,[1]FEDERAL!L8,[1]JK!L8,[1]KARUR!L8,[1]LVB!L8,[1]RATNAKAR!L8,[1]SIB!L8,[1]TNMB!L8,[1]INDUSIND!L8,[1]HDFC!L8,[1]AXIS!L8,[1]ICICI!L8,[1]KOTAK!L8,[1]YES!L8,[1]KAVERI!L8,[1]PKGB!L8,[1]KVGB!L8)</f>
        <v>260377</v>
      </c>
      <c r="M8" s="41">
        <f t="shared" si="0"/>
        <v>86.05654983226745</v>
      </c>
      <c r="N8" s="41">
        <f t="shared" si="1"/>
        <v>74.858258497280531</v>
      </c>
    </row>
    <row r="9" spans="1:14" ht="22.5">
      <c r="A9" s="38">
        <v>6</v>
      </c>
      <c r="B9" s="39" t="s">
        <v>116</v>
      </c>
      <c r="C9" s="40">
        <f>SUM([1]CANARA!C9,[1]CORPORATION!C9,[1]SYNDICATE!C9,[1]SBH!C9,[1]SBI!C9,[1]SBM!C9,[1]VIJAYA!C9,[1]allahabad!C9,[1]ANDRA!C9,[1]BOB!C9,[1]BOI!C9,[1]BOM!C9,[1]CBI!C9,[1]DENA!C9,[1]INDIAN!C9,[1]IOB!C9,[1]OBC!C9,[1]PNB!C9,[1]PSB!C9,[1]SBP!C9,[1]SBBJ!C9,[1]SBT!C9,[1]UCO!C9,'[1]UNION BANK '!C9,'[1]UNITED '!C9,[1]IDBI!C9,[1]BMB!C9,[1]KTK!C9,[1]ING!C9,[1]CSB!C9,[1]CUB!C9,[1]DHANALAXMI!C9,[1]FEDERAL!C9,[1]JK!C9,[1]KARUR!C9,[1]LVB!C9,[1]RATNAKAR!C9,[1]SIB!C9,[1]TNMB!C9,[1]INDUSIND!C9,[1]HDFC!C9,[1]AXIS!C9,[1]ICICI!C9,[1]KOTAK!C9,[1]YES!C9,[1]KAVERI!C9,[1]PKGB!C9,[1]KVGB!C9)</f>
        <v>32457</v>
      </c>
      <c r="D9" s="40">
        <f>SUM([1]CANARA!D9,[1]CORPORATION!D9,[1]SYNDICATE!D9,[1]SBH!D9,[1]SBI!D9,[1]SBM!D9,[1]VIJAYA!D9,[1]allahabad!D9,[1]ANDRA!D9,[1]BOB!D9,[1]BOI!D9,[1]BOM!D9,[1]CBI!D9,[1]DENA!D9,[1]INDIAN!D9,[1]IOB!D9,[1]OBC!D9,[1]PNB!D9,[1]PSB!D9,[1]SBP!D9,[1]SBBJ!D9,[1]SBT!D9,[1]UCO!D9,'[1]UNION BANK '!D9,'[1]UNITED '!D9,[1]IDBI!D9,[1]BMB!D9,[1]KTK!D9,[1]ING!D9,[1]CSB!D9,[1]CUB!D9,[1]DHANALAXMI!D9,[1]FEDERAL!D9,[1]JK!D9,[1]KARUR!D9,[1]LVB!D9,[1]RATNAKAR!D9,[1]SIB!D9,[1]TNMB!D9,[1]INDUSIND!D9,[1]HDFC!D9,[1]AXIS!D9,[1]ICICI!D9,[1]KOTAK!D9,[1]YES!D9,[1]KAVERI!D9,[1]PKGB!D9,[1]KVGB!D9)</f>
        <v>50064</v>
      </c>
      <c r="E9" s="40">
        <f>SUM([1]CANARA!E9,[1]CORPORATION!E9,[1]SYNDICATE!E9,[1]SBH!E9,[1]SBI!E9,[1]SBM!E9,[1]VIJAYA!E9,[1]allahabad!E9,[1]ANDRA!E9,[1]BOB!E9,[1]BOI!E9,[1]BOM!E9,[1]CBI!E9,[1]DENA!E9,[1]INDIAN!E9,[1]IOB!E9,[1]OBC!E9,[1]PNB!E9,[1]PSB!E9,[1]SBP!E9,[1]SBBJ!E9,[1]SBT!E9,[1]UCO!E9,'[1]UNION BANK '!E9,'[1]UNITED '!E9,[1]IDBI!E9,[1]BMB!E9,[1]KTK!E9,[1]ING!E9,[1]CSB!E9,[1]CUB!E9,[1]DHANALAXMI!E9,[1]FEDERAL!E9,[1]JK!E9,[1]KARUR!E9,[1]LVB!E9,[1]RATNAKAR!E9,[1]SIB!E9,[1]TNMB!E9,[1]INDUSIND!E9,[1]HDFC!E9,[1]AXIS!E9,[1]ICICI!E9,[1]KOTAK!E9,[1]YES!E9,[1]KAVERI!E9,[1]PKGB!E9,[1]KVGB!E9)</f>
        <v>84860</v>
      </c>
      <c r="F9" s="40">
        <f>SUM([1]CANARA!F9,[1]CORPORATION!F9,[1]SYNDICATE!F9,[1]SBH!F9,[1]SBI!F9,[1]SBM!F9,[1]VIJAYA!F9,[1]allahabad!F9,[1]ANDRA!F9,[1]BOB!F9,[1]BOI!F9,[1]BOM!F9,[1]CBI!F9,[1]DENA!F9,[1]INDIAN!F9,[1]IOB!F9,[1]OBC!F9,[1]PNB!F9,[1]PSB!F9,[1]SBP!F9,[1]SBBJ!F9,[1]SBT!F9,[1]UCO!F9,'[1]UNION BANK '!F9,'[1]UNITED '!F9,[1]IDBI!F9,[1]BMB!F9,[1]KTK!F9,[1]ING!F9,[1]CSB!F9,[1]CUB!F9,[1]DHANALAXMI!F9,[1]FEDERAL!F9,[1]JK!F9,[1]KARUR!F9,[1]LVB!F9,[1]RATNAKAR!F9,[1]SIB!F9,[1]TNMB!F9,[1]INDUSIND!F9,[1]HDFC!F9,[1]AXIS!F9,[1]ICICI!F9,[1]KOTAK!F9,[1]YES!F9,[1]KAVERI!F9,[1]PKGB!F9,[1]KVGB!F9)</f>
        <v>196506</v>
      </c>
      <c r="G9" s="40">
        <f>SUM([1]CANARA!G9,[1]CORPORATION!G9,[1]SYNDICATE!G9,[1]SBH!G9,[1]SBI!G9,[1]SBM!G9,[1]VIJAYA!G9,[1]allahabad!G9,[1]ANDRA!G9,[1]BOB!G9,[1]BOI!G9,[1]BOM!G9,[1]CBI!G9,[1]DENA!G9,[1]INDIAN!G9,[1]IOB!G9,[1]OBC!G9,[1]PNB!G9,[1]PSB!G9,[1]SBP!G9,[1]SBBJ!G9,[1]SBT!G9,[1]UCO!G9,'[1]UNION BANK '!G9,'[1]UNITED '!G9,[1]IDBI!G9,[1]BMB!G9,[1]KTK!G9,[1]ING!G9,[1]CSB!G9,[1]CUB!G9,[1]DHANALAXMI!G9,[1]FEDERAL!G9,[1]JK!G9,[1]KARUR!G9,[1]LVB!G9,[1]RATNAKAR!G9,[1]SIB!G9,[1]TNMB!G9,[1]INDUSIND!G9,[1]HDFC!G9,[1]AXIS!G9,[1]ICICI!G9,[1]KOTAK!G9,[1]YES!G9,[1]KAVERI!G9,[1]PKGB!G9,[1]KVGB!G9)</f>
        <v>363887</v>
      </c>
      <c r="H9" s="40">
        <f>SUM([1]CANARA!H9,[1]CORPORATION!H9,[1]SYNDICATE!H9,[1]SBH!H9,[1]SBI!H9,[1]SBM!H9,[1]VIJAYA!H9,[1]allahabad!H9,[1]ANDRA!H9,[1]BOB!H9,[1]BOI!H9,[1]BOM!H9,[1]CBI!H9,[1]DENA!H9,[1]INDIAN!H9,[1]IOB!H9,[1]OBC!H9,[1]PNB!H9,[1]PSB!H9,[1]SBP!H9,[1]SBBJ!H9,[1]SBT!H9,[1]UCO!H9,'[1]UNION BANK '!H9,'[1]UNITED '!H9,[1]IDBI!H9,[1]BMB!H9,[1]KTK!H9,[1]ING!H9,[1]CSB!H9,[1]CUB!H9,[1]DHANALAXMI!H9,[1]FEDERAL!H9,[1]JK!H9,[1]KARUR!H9,[1]LVB!H9,[1]RATNAKAR!H9,[1]SIB!H9,[1]TNMB!H9,[1]INDUSIND!H9,[1]HDFC!H9,[1]AXIS!H9,[1]ICICI!H9,[1]KOTAK!H9,[1]YES!H9,[1]KAVERI!H9,[1]PKGB!H9,[1]KVGB!H9)</f>
        <v>273570</v>
      </c>
      <c r="I9" s="40">
        <f>SUM([1]CANARA!I9,[1]CORPORATION!I9,[1]SYNDICATE!I9,[1]SBH!I9,[1]SBI!I9,[1]SBM!I9,[1]VIJAYA!I9,[1]allahabad!I9,[1]ANDRA!I9,[1]BOB!I9,[1]BOI!I9,[1]BOM!I9,[1]CBI!I9,[1]DENA!I9,[1]INDIAN!I9,[1]IOB!I9,[1]OBC!I9,[1]PNB!I9,[1]PSB!I9,[1]SBP!I9,[1]SBBJ!I9,[1]SBT!I9,[1]UCO!I9,'[1]UNION BANK '!I9,'[1]UNITED '!I9,[1]IDBI!I9,[1]BMB!I9,[1]KTK!I9,[1]ING!I9,[1]CSB!I9,[1]CUB!I9,[1]DHANALAXMI!I9,[1]FEDERAL!I9,[1]JK!I9,[1]KARUR!I9,[1]LVB!I9,[1]RATNAKAR!I9,[1]SIB!I9,[1]TNMB!I9,[1]INDUSIND!I9,[1]HDFC!I9,[1]AXIS!I9,[1]ICICI!I9,[1]KOTAK!I9,[1]YES!I9,[1]KAVERI!I9,[1]PKGB!I9,[1]KVGB!I9)</f>
        <v>4806.8021860297795</v>
      </c>
      <c r="J9" s="40">
        <f>SUM([1]CANARA!J9,[1]CORPORATION!J9,[1]SYNDICATE!J9,[1]SBH!J9,[1]SBI!J9,[1]SBM!J9,[1]VIJAYA!J9,[1]allahabad!J9,[1]ANDRA!J9,[1]BOB!J9,[1]BOI!J9,[1]BOM!J9,[1]CBI!J9,[1]DENA!J9,[1]INDIAN!J9,[1]IOB!J9,[1]OBC!J9,[1]PNB!J9,[1]PSB!J9,[1]SBP!J9,[1]SBBJ!J9,[1]SBT!J9,[1]UCO!J9,'[1]UNION BANK '!J9,'[1]UNITED '!J9,[1]IDBI!J9,[1]BMB!J9,[1]KTK!J9,[1]ING!J9,[1]CSB!J9,[1]CUB!J9,[1]DHANALAXMI!J9,[1]FEDERAL!J9,[1]JK!J9,[1]KARUR!J9,[1]LVB!J9,[1]RATNAKAR!J9,[1]SIB!J9,[1]TNMB!J9,[1]INDUSIND!J9,[1]HDFC!J9,[1]AXIS!J9,[1]ICICI!J9,[1]KOTAK!J9,[1]YES!J9,[1]KAVERI!J9,[1]PKGB!J9,[1]KVGB!J9)</f>
        <v>138797</v>
      </c>
      <c r="K9" s="40">
        <f>SUM([1]CANARA!K9,[1]CORPORATION!K9,[1]SYNDICATE!K9,[1]SBH!K9,[1]SBI!K9,[1]SBM!K9,[1]VIJAYA!K9,[1]allahabad!K9,[1]ANDRA!K9,[1]BOB!K9,[1]BOI!K9,[1]BOM!K9,[1]CBI!K9,[1]DENA!K9,[1]INDIAN!K9,[1]IOB!K9,[1]OBC!K9,[1]PNB!K9,[1]PSB!K9,[1]SBP!K9,[1]SBBJ!K9,[1]SBT!K9,[1]UCO!K9,'[1]UNION BANK '!K9,'[1]UNITED '!K9,[1]IDBI!K9,[1]BMB!K9,[1]KTK!K9,[1]ING!K9,[1]CSB!K9,[1]CUB!K9,[1]DHANALAXMI!K9,[1]FEDERAL!K9,[1]JK!K9,[1]KARUR!K9,[1]LVB!K9,[1]RATNAKAR!K9,[1]SIB!K9,[1]TNMB!K9,[1]INDUSIND!K9,[1]HDFC!K9,[1]AXIS!K9,[1]ICICI!K9,[1]KOTAK!K9,[1]YES!K9,[1]KAVERI!K9,[1]PKGB!K9,[1]KVGB!K9)</f>
        <v>344566</v>
      </c>
      <c r="L9" s="40">
        <f>SUM([1]CANARA!L9,[1]CORPORATION!L9,[1]SYNDICATE!L9,[1]SBH!L9,[1]SBI!L9,[1]SBM!L9,[1]VIJAYA!L9,[1]allahabad!L9,[1]ANDRA!L9,[1]BOB!L9,[1]BOI!L9,[1]BOM!L9,[1]CBI!L9,[1]DENA!L9,[1]INDIAN!L9,[1]IOB!L9,[1]OBC!L9,[1]PNB!L9,[1]PSB!L9,[1]SBP!L9,[1]SBBJ!L9,[1]SBT!L9,[1]UCO!L9,'[1]UNION BANK '!L9,'[1]UNITED '!L9,[1]IDBI!L9,[1]BMB!L9,[1]KTK!L9,[1]ING!L9,[1]CSB!L9,[1]CUB!L9,[1]DHANALAXMI!L9,[1]FEDERAL!L9,[1]JK!L9,[1]KARUR!L9,[1]LVB!L9,[1]RATNAKAR!L9,[1]SIB!L9,[1]TNMB!L9,[1]INDUSIND!L9,[1]HDFC!L9,[1]AXIS!L9,[1]ICICI!L9,[1]KOTAK!L9,[1]YES!L9,[1]KAVERI!L9,[1]PKGB!L9,[1]KVGB!L9)</f>
        <v>302113</v>
      </c>
      <c r="M9" s="41">
        <f t="shared" si="0"/>
        <v>87.679283504466483</v>
      </c>
      <c r="N9" s="41">
        <f t="shared" si="1"/>
        <v>75.179932231709287</v>
      </c>
    </row>
    <row r="10" spans="1:14" ht="22.5">
      <c r="A10" s="38">
        <v>7</v>
      </c>
      <c r="B10" s="39" t="s">
        <v>117</v>
      </c>
      <c r="C10" s="40">
        <f>SUM([1]CANARA!C10,[1]CORPORATION!C10,[1]SYNDICATE!C10,[1]SBH!C10,[1]SBI!C10,[1]SBM!C10,[1]VIJAYA!C10,[1]allahabad!C10,[1]ANDRA!C10,[1]BOB!C10,[1]BOI!C10,[1]BOM!C10,[1]CBI!C10,[1]DENA!C10,[1]INDIAN!C10,[1]IOB!C10,[1]OBC!C10,[1]PNB!C10,[1]PSB!C10,[1]SBP!C10,[1]SBBJ!C10,[1]SBT!C10,[1]UCO!C10,'[1]UNION BANK '!C10,'[1]UNITED '!C10,[1]IDBI!C10,[1]BMB!C10,[1]KTK!C10,[1]ING!C10,[1]CSB!C10,[1]CUB!C10,[1]DHANALAXMI!C10,[1]FEDERAL!C10,[1]JK!C10,[1]KARUR!C10,[1]LVB!C10,[1]RATNAKAR!C10,[1]SIB!C10,[1]TNMB!C10,[1]INDUSIND!C10,[1]HDFC!C10,[1]AXIS!C10,[1]ICICI!C10,[1]KOTAK!C10,[1]YES!C10,[1]KAVERI!C10,[1]PKGB!C10,[1]KVGB!C10)</f>
        <v>245308</v>
      </c>
      <c r="D10" s="40">
        <f>SUM([1]CANARA!D10,[1]CORPORATION!D10,[1]SYNDICATE!D10,[1]SBH!D10,[1]SBI!D10,[1]SBM!D10,[1]VIJAYA!D10,[1]allahabad!D10,[1]ANDRA!D10,[1]BOB!D10,[1]BOI!D10,[1]BOM!D10,[1]CBI!D10,[1]DENA!D10,[1]INDIAN!D10,[1]IOB!D10,[1]OBC!D10,[1]PNB!D10,[1]PSB!D10,[1]SBP!D10,[1]SBBJ!D10,[1]SBT!D10,[1]UCO!D10,'[1]UNION BANK '!D10,'[1]UNITED '!D10,[1]IDBI!D10,[1]BMB!D10,[1]KTK!D10,[1]ING!D10,[1]CSB!D10,[1]CUB!D10,[1]DHANALAXMI!D10,[1]FEDERAL!D10,[1]JK!D10,[1]KARUR!D10,[1]LVB!D10,[1]RATNAKAR!D10,[1]SIB!D10,[1]TNMB!D10,[1]INDUSIND!D10,[1]HDFC!D10,[1]AXIS!D10,[1]ICICI!D10,[1]KOTAK!D10,[1]YES!D10,[1]KAVERI!D10,[1]PKGB!D10,[1]KVGB!D10)</f>
        <v>55969</v>
      </c>
      <c r="E10" s="40">
        <f>SUM([1]CANARA!E10,[1]CORPORATION!E10,[1]SYNDICATE!E10,[1]SBH!E10,[1]SBI!E10,[1]SBM!E10,[1]VIJAYA!E10,[1]allahabad!E10,[1]ANDRA!E10,[1]BOB!E10,[1]BOI!E10,[1]BOM!E10,[1]CBI!E10,[1]DENA!E10,[1]INDIAN!E10,[1]IOB!E10,[1]OBC!E10,[1]PNB!E10,[1]PSB!E10,[1]SBP!E10,[1]SBBJ!E10,[1]SBT!E10,[1]UCO!E10,'[1]UNION BANK '!E10,'[1]UNITED '!E10,[1]IDBI!E10,[1]BMB!E10,[1]KTK!E10,[1]ING!E10,[1]CSB!E10,[1]CUB!E10,[1]DHANALAXMI!E10,[1]FEDERAL!E10,[1]JK!E10,[1]KARUR!E10,[1]LVB!E10,[1]RATNAKAR!E10,[1]SIB!E10,[1]TNMB!E10,[1]INDUSIND!E10,[1]HDFC!E10,[1]AXIS!E10,[1]ICICI!E10,[1]KOTAK!E10,[1]YES!E10,[1]KAVERI!E10,[1]PKGB!E10,[1]KVGB!E10)</f>
        <v>89087</v>
      </c>
      <c r="F10" s="40">
        <f>SUM([1]CANARA!F10,[1]CORPORATION!F10,[1]SYNDICATE!F10,[1]SBH!F10,[1]SBI!F10,[1]SBM!F10,[1]VIJAYA!F10,[1]allahabad!F10,[1]ANDRA!F10,[1]BOB!F10,[1]BOI!F10,[1]BOM!F10,[1]CBI!F10,[1]DENA!F10,[1]INDIAN!F10,[1]IOB!F10,[1]OBC!F10,[1]PNB!F10,[1]PSB!F10,[1]SBP!F10,[1]SBBJ!F10,[1]SBT!F10,[1]UCO!F10,'[1]UNION BANK '!F10,'[1]UNITED '!F10,[1]IDBI!F10,[1]BMB!F10,[1]KTK!F10,[1]ING!F10,[1]CSB!F10,[1]CUB!F10,[1]DHANALAXMI!F10,[1]FEDERAL!F10,[1]JK!F10,[1]KARUR!F10,[1]LVB!F10,[1]RATNAKAR!F10,[1]SIB!F10,[1]TNMB!F10,[1]INDUSIND!F10,[1]HDFC!F10,[1]AXIS!F10,[1]ICICI!F10,[1]KOTAK!F10,[1]YES!F10,[1]KAVERI!F10,[1]PKGB!F10,[1]KVGB!F10)</f>
        <v>113546</v>
      </c>
      <c r="G10" s="40">
        <f>SUM([1]CANARA!G10,[1]CORPORATION!G10,[1]SYNDICATE!G10,[1]SBH!G10,[1]SBI!G10,[1]SBM!G10,[1]VIJAYA!G10,[1]allahabad!G10,[1]ANDRA!G10,[1]BOB!G10,[1]BOI!G10,[1]BOM!G10,[1]CBI!G10,[1]DENA!G10,[1]INDIAN!G10,[1]IOB!G10,[1]OBC!G10,[1]PNB!G10,[1]PSB!G10,[1]SBP!G10,[1]SBBJ!G10,[1]SBT!G10,[1]UCO!G10,'[1]UNION BANK '!G10,'[1]UNITED '!G10,[1]IDBI!G10,[1]BMB!G10,[1]KTK!G10,[1]ING!G10,[1]CSB!G10,[1]CUB!G10,[1]DHANALAXMI!G10,[1]FEDERAL!G10,[1]JK!G10,[1]KARUR!G10,[1]LVB!G10,[1]RATNAKAR!G10,[1]SIB!G10,[1]TNMB!G10,[1]INDUSIND!G10,[1]HDFC!G10,[1]AXIS!G10,[1]ICICI!G10,[1]KOTAK!G10,[1]YES!G10,[1]KAVERI!G10,[1]PKGB!G10,[1]KVGB!G10)</f>
        <v>503910</v>
      </c>
      <c r="H10" s="40">
        <f>SUM([1]CANARA!H10,[1]CORPORATION!H10,[1]SYNDICATE!H10,[1]SBH!H10,[1]SBI!H10,[1]SBM!H10,[1]VIJAYA!H10,[1]allahabad!H10,[1]ANDRA!H10,[1]BOB!H10,[1]BOI!H10,[1]BOM!H10,[1]CBI!H10,[1]DENA!H10,[1]INDIAN!H10,[1]IOB!H10,[1]OBC!H10,[1]PNB!H10,[1]PSB!H10,[1]SBP!H10,[1]SBBJ!H10,[1]SBT!H10,[1]UCO!H10,'[1]UNION BANK '!H10,'[1]UNITED '!H10,[1]IDBI!H10,[1]BMB!H10,[1]KTK!H10,[1]ING!H10,[1]CSB!H10,[1]CUB!H10,[1]DHANALAXMI!H10,[1]FEDERAL!H10,[1]JK!H10,[1]KARUR!H10,[1]LVB!H10,[1]RATNAKAR!H10,[1]SIB!H10,[1]TNMB!H10,[1]INDUSIND!H10,[1]HDFC!H10,[1]AXIS!H10,[1]ICICI!H10,[1]KOTAK!H10,[1]YES!H10,[1]KAVERI!H10,[1]PKGB!H10,[1]KVGB!H10)</f>
        <v>404668</v>
      </c>
      <c r="I10" s="40">
        <f>SUM([1]CANARA!I10,[1]CORPORATION!I10,[1]SYNDICATE!I10,[1]SBH!I10,[1]SBI!I10,[1]SBM!I10,[1]VIJAYA!I10,[1]allahabad!I10,[1]ANDRA!I10,[1]BOB!I10,[1]BOI!I10,[1]BOM!I10,[1]CBI!I10,[1]DENA!I10,[1]INDIAN!I10,[1]IOB!I10,[1]OBC!I10,[1]PNB!I10,[1]PSB!I10,[1]SBP!I10,[1]SBBJ!I10,[1]SBT!I10,[1]UCO!I10,'[1]UNION BANK '!I10,'[1]UNITED '!I10,[1]IDBI!I10,[1]BMB!I10,[1]KTK!I10,[1]ING!I10,[1]CSB!I10,[1]CUB!I10,[1]DHANALAXMI!I10,[1]FEDERAL!I10,[1]JK!I10,[1]KARUR!I10,[1]LVB!I10,[1]RATNAKAR!I10,[1]SIB!I10,[1]TNMB!I10,[1]INDUSIND!I10,[1]HDFC!I10,[1]AXIS!I10,[1]ICICI!I10,[1]KOTAK!I10,[1]YES!I10,[1]KAVERI!I10,[1]PKGB!I10,[1]KVGB!I10)</f>
        <v>13068.052166699999</v>
      </c>
      <c r="J10" s="40">
        <f>SUM([1]CANARA!J10,[1]CORPORATION!J10,[1]SYNDICATE!J10,[1]SBH!J10,[1]SBI!J10,[1]SBM!J10,[1]VIJAYA!J10,[1]allahabad!J10,[1]ANDRA!J10,[1]BOB!J10,[1]BOI!J10,[1]BOM!J10,[1]CBI!J10,[1]DENA!J10,[1]INDIAN!J10,[1]IOB!J10,[1]OBC!J10,[1]PNB!J10,[1]PSB!J10,[1]SBP!J10,[1]SBBJ!J10,[1]SBT!J10,[1]UCO!J10,'[1]UNION BANK '!J10,'[1]UNITED '!J10,[1]IDBI!J10,[1]BMB!J10,[1]KTK!J10,[1]ING!J10,[1]CSB!J10,[1]CUB!J10,[1]DHANALAXMI!J10,[1]FEDERAL!J10,[1]JK!J10,[1]KARUR!J10,[1]LVB!J10,[1]RATNAKAR!J10,[1]SIB!J10,[1]TNMB!J10,[1]INDUSIND!J10,[1]HDFC!J10,[1]AXIS!J10,[1]ICICI!J10,[1]KOTAK!J10,[1]YES!J10,[1]KAVERI!J10,[1]PKGB!J10,[1]KVGB!J10)</f>
        <v>115052</v>
      </c>
      <c r="K10" s="40">
        <f>SUM([1]CANARA!K10,[1]CORPORATION!K10,[1]SYNDICATE!K10,[1]SBH!K10,[1]SBI!K10,[1]SBM!K10,[1]VIJAYA!K10,[1]allahabad!K10,[1]ANDRA!K10,[1]BOB!K10,[1]BOI!K10,[1]BOM!K10,[1]CBI!K10,[1]DENA!K10,[1]INDIAN!K10,[1]IOB!K10,[1]OBC!K10,[1]PNB!K10,[1]PSB!K10,[1]SBP!K10,[1]SBBJ!K10,[1]SBT!K10,[1]UCO!K10,'[1]UNION BANK '!K10,'[1]UNITED '!K10,[1]IDBI!K10,[1]BMB!K10,[1]KTK!K10,[1]ING!K10,[1]CSB!K10,[1]CUB!K10,[1]DHANALAXMI!K10,[1]FEDERAL!K10,[1]JK!K10,[1]KARUR!K10,[1]LVB!K10,[1]RATNAKAR!K10,[1]SIB!K10,[1]TNMB!K10,[1]INDUSIND!K10,[1]HDFC!K10,[1]AXIS!K10,[1]ICICI!K10,[1]KOTAK!K10,[1]YES!K10,[1]KAVERI!K10,[1]PKGB!K10,[1]KVGB!K10)</f>
        <v>465161</v>
      </c>
      <c r="L10" s="40">
        <f>SUM([1]CANARA!L10,[1]CORPORATION!L10,[1]SYNDICATE!L10,[1]SBH!L10,[1]SBI!L10,[1]SBM!L10,[1]VIJAYA!L10,[1]allahabad!L10,[1]ANDRA!L10,[1]BOB!L10,[1]BOI!L10,[1]BOM!L10,[1]CBI!L10,[1]DENA!L10,[1]INDIAN!L10,[1]IOB!L10,[1]OBC!L10,[1]PNB!L10,[1]PSB!L10,[1]SBP!L10,[1]SBBJ!L10,[1]SBT!L10,[1]UCO!L10,'[1]UNION BANK '!L10,'[1]UNITED '!L10,[1]IDBI!L10,[1]BMB!L10,[1]KTK!L10,[1]ING!L10,[1]CSB!L10,[1]CUB!L10,[1]DHANALAXMI!L10,[1]FEDERAL!L10,[1]JK!L10,[1]KARUR!L10,[1]LVB!L10,[1]RATNAKAR!L10,[1]SIB!L10,[1]TNMB!L10,[1]INDUSIND!L10,[1]HDFC!L10,[1]AXIS!L10,[1]ICICI!L10,[1]KOTAK!L10,[1]YES!L10,[1]KAVERI!L10,[1]PKGB!L10,[1]KVGB!L10)</f>
        <v>393677</v>
      </c>
      <c r="M10" s="41">
        <f t="shared" si="0"/>
        <v>84.63241759304843</v>
      </c>
      <c r="N10" s="41">
        <f t="shared" si="1"/>
        <v>80.305610128792836</v>
      </c>
    </row>
    <row r="11" spans="1:14" ht="22.5">
      <c r="A11" s="38">
        <v>8</v>
      </c>
      <c r="B11" s="39" t="s">
        <v>118</v>
      </c>
      <c r="C11" s="40">
        <f>SUM([1]CANARA!C11,[1]CORPORATION!C11,[1]SYNDICATE!C11,[1]SBH!C11,[1]SBI!C11,[1]SBM!C11,[1]VIJAYA!C11,[1]allahabad!C11,[1]ANDRA!C11,[1]BOB!C11,[1]BOI!C11,[1]BOM!C11,[1]CBI!C11,[1]DENA!C11,[1]INDIAN!C11,[1]IOB!C11,[1]OBC!C11,[1]PNB!C11,[1]PSB!C11,[1]SBP!C11,[1]SBBJ!C11,[1]SBT!C11,[1]UCO!C11,'[1]UNION BANK '!C11,'[1]UNITED '!C11,[1]IDBI!C11,[1]BMB!C11,[1]KTK!C11,[1]ING!C11,[1]CSB!C11,[1]CUB!C11,[1]DHANALAXMI!C11,[1]FEDERAL!C11,[1]JK!C11,[1]KARUR!C11,[1]LVB!C11,[1]RATNAKAR!C11,[1]SIB!C11,[1]TNMB!C11,[1]INDUSIND!C11,[1]HDFC!C11,[1]AXIS!C11,[1]ICICI!C11,[1]KOTAK!C11,[1]YES!C11,[1]KAVERI!C11,[1]PKGB!C11,[1]KVGB!C11)</f>
        <v>125911</v>
      </c>
      <c r="D11" s="40">
        <f>SUM([1]CANARA!D11,[1]CORPORATION!D11,[1]SYNDICATE!D11,[1]SBH!D11,[1]SBI!D11,[1]SBM!D11,[1]VIJAYA!D11,[1]allahabad!D11,[1]ANDRA!D11,[1]BOB!D11,[1]BOI!D11,[1]BOM!D11,[1]CBI!D11,[1]DENA!D11,[1]INDIAN!D11,[1]IOB!D11,[1]OBC!D11,[1]PNB!D11,[1]PSB!D11,[1]SBP!D11,[1]SBBJ!D11,[1]SBT!D11,[1]UCO!D11,'[1]UNION BANK '!D11,'[1]UNITED '!D11,[1]IDBI!D11,[1]BMB!D11,[1]KTK!D11,[1]ING!D11,[1]CSB!D11,[1]CUB!D11,[1]DHANALAXMI!D11,[1]FEDERAL!D11,[1]JK!D11,[1]KARUR!D11,[1]LVB!D11,[1]RATNAKAR!D11,[1]SIB!D11,[1]TNMB!D11,[1]INDUSIND!D11,[1]HDFC!D11,[1]AXIS!D11,[1]ICICI!D11,[1]KOTAK!D11,[1]YES!D11,[1]KAVERI!D11,[1]PKGB!D11,[1]KVGB!D11)</f>
        <v>7260</v>
      </c>
      <c r="E11" s="40">
        <f>SUM([1]CANARA!E11,[1]CORPORATION!E11,[1]SYNDICATE!E11,[1]SBH!E11,[1]SBI!E11,[1]SBM!E11,[1]VIJAYA!E11,[1]allahabad!E11,[1]ANDRA!E11,[1]BOB!E11,[1]BOI!E11,[1]BOM!E11,[1]CBI!E11,[1]DENA!E11,[1]INDIAN!E11,[1]IOB!E11,[1]OBC!E11,[1]PNB!E11,[1]PSB!E11,[1]SBP!E11,[1]SBBJ!E11,[1]SBT!E11,[1]UCO!E11,'[1]UNION BANK '!E11,'[1]UNITED '!E11,[1]IDBI!E11,[1]BMB!E11,[1]KTK!E11,[1]ING!E11,[1]CSB!E11,[1]CUB!E11,[1]DHANALAXMI!E11,[1]FEDERAL!E11,[1]JK!E11,[1]KARUR!E11,[1]LVB!E11,[1]RATNAKAR!E11,[1]SIB!E11,[1]TNMB!E11,[1]INDUSIND!E11,[1]HDFC!E11,[1]AXIS!E11,[1]ICICI!E11,[1]KOTAK!E11,[1]YES!E11,[1]KAVERI!E11,[1]PKGB!E11,[1]KVGB!E11)</f>
        <v>65702</v>
      </c>
      <c r="F11" s="40">
        <f>SUM([1]CANARA!F11,[1]CORPORATION!F11,[1]SYNDICATE!F11,[1]SBH!F11,[1]SBI!F11,[1]SBM!F11,[1]VIJAYA!F11,[1]allahabad!F11,[1]ANDRA!F11,[1]BOB!F11,[1]BOI!F11,[1]BOM!F11,[1]CBI!F11,[1]DENA!F11,[1]INDIAN!F11,[1]IOB!F11,[1]OBC!F11,[1]PNB!F11,[1]PSB!F11,[1]SBP!F11,[1]SBBJ!F11,[1]SBT!F11,[1]UCO!F11,'[1]UNION BANK '!F11,'[1]UNITED '!F11,[1]IDBI!F11,[1]BMB!F11,[1]KTK!F11,[1]ING!F11,[1]CSB!F11,[1]CUB!F11,[1]DHANALAXMI!F11,[1]FEDERAL!F11,[1]JK!F11,[1]KARUR!F11,[1]LVB!F11,[1]RATNAKAR!F11,[1]SIB!F11,[1]TNMB!F11,[1]INDUSIND!F11,[1]HDFC!F11,[1]AXIS!F11,[1]ICICI!F11,[1]KOTAK!F11,[1]YES!F11,[1]KAVERI!F11,[1]PKGB!F11,[1]KVGB!F11)</f>
        <v>36980</v>
      </c>
      <c r="G11" s="40">
        <f>SUM([1]CANARA!G11,[1]CORPORATION!G11,[1]SYNDICATE!G11,[1]SBH!G11,[1]SBI!G11,[1]SBM!G11,[1]VIJAYA!G11,[1]allahabad!G11,[1]ANDRA!G11,[1]BOB!G11,[1]BOI!G11,[1]BOM!G11,[1]CBI!G11,[1]DENA!G11,[1]INDIAN!G11,[1]IOB!G11,[1]OBC!G11,[1]PNB!G11,[1]PSB!G11,[1]SBP!G11,[1]SBBJ!G11,[1]SBT!G11,[1]UCO!G11,'[1]UNION BANK '!G11,'[1]UNITED '!G11,[1]IDBI!G11,[1]BMB!G11,[1]KTK!G11,[1]ING!G11,[1]CSB!G11,[1]CUB!G11,[1]DHANALAXMI!G11,[1]FEDERAL!G11,[1]JK!G11,[1]KARUR!G11,[1]LVB!G11,[1]RATNAKAR!G11,[1]SIB!G11,[1]TNMB!G11,[1]INDUSIND!G11,[1]HDFC!G11,[1]AXIS!G11,[1]ICICI!G11,[1]KOTAK!G11,[1]YES!G11,[1]KAVERI!G11,[1]PKGB!G11,[1]KVGB!G11)</f>
        <v>235853</v>
      </c>
      <c r="H11" s="40">
        <f>SUM([1]CANARA!H11,[1]CORPORATION!H11,[1]SYNDICATE!H11,[1]SBH!H11,[1]SBI!H11,[1]SBM!H11,[1]VIJAYA!H11,[1]allahabad!H11,[1]ANDRA!H11,[1]BOB!H11,[1]BOI!H11,[1]BOM!H11,[1]CBI!H11,[1]DENA!H11,[1]INDIAN!H11,[1]IOB!H11,[1]OBC!H11,[1]PNB!H11,[1]PSB!H11,[1]SBP!H11,[1]SBBJ!H11,[1]SBT!H11,[1]UCO!H11,'[1]UNION BANK '!H11,'[1]UNITED '!H11,[1]IDBI!H11,[1]BMB!H11,[1]KTK!H11,[1]ING!H11,[1]CSB!H11,[1]CUB!H11,[1]DHANALAXMI!H11,[1]FEDERAL!H11,[1]JK!H11,[1]KARUR!H11,[1]LVB!H11,[1]RATNAKAR!H11,[1]SIB!H11,[1]TNMB!H11,[1]INDUSIND!H11,[1]HDFC!H11,[1]AXIS!H11,[1]ICICI!H11,[1]KOTAK!H11,[1]YES!H11,[1]KAVERI!H11,[1]PKGB!H11,[1]KVGB!H11)</f>
        <v>199846</v>
      </c>
      <c r="I11" s="40">
        <f>SUM([1]CANARA!I11,[1]CORPORATION!I11,[1]SYNDICATE!I11,[1]SBH!I11,[1]SBI!I11,[1]SBM!I11,[1]VIJAYA!I11,[1]allahabad!I11,[1]ANDRA!I11,[1]BOB!I11,[1]BOI!I11,[1]BOM!I11,[1]CBI!I11,[1]DENA!I11,[1]INDIAN!I11,[1]IOB!I11,[1]OBC!I11,[1]PNB!I11,[1]PSB!I11,[1]SBP!I11,[1]SBBJ!I11,[1]SBT!I11,[1]UCO!I11,'[1]UNION BANK '!I11,'[1]UNITED '!I11,[1]IDBI!I11,[1]BMB!I11,[1]KTK!I11,[1]ING!I11,[1]CSB!I11,[1]CUB!I11,[1]DHANALAXMI!I11,[1]FEDERAL!I11,[1]JK!I11,[1]KARUR!I11,[1]LVB!I11,[1]RATNAKAR!I11,[1]SIB!I11,[1]TNMB!I11,[1]INDUSIND!I11,[1]HDFC!I11,[1]AXIS!I11,[1]ICICI!I11,[1]KOTAK!I11,[1]YES!I11,[1]KAVERI!I11,[1]PKGB!I11,[1]KVGB!I11)</f>
        <v>3327.9158549999997</v>
      </c>
      <c r="J11" s="40">
        <f>SUM([1]CANARA!J11,[1]CORPORATION!J11,[1]SYNDICATE!J11,[1]SBH!J11,[1]SBI!J11,[1]SBM!J11,[1]VIJAYA!J11,[1]allahabad!J11,[1]ANDRA!J11,[1]BOB!J11,[1]BOI!J11,[1]BOM!J11,[1]CBI!J11,[1]DENA!J11,[1]INDIAN!J11,[1]IOB!J11,[1]OBC!J11,[1]PNB!J11,[1]PSB!J11,[1]SBP!J11,[1]SBBJ!J11,[1]SBT!J11,[1]UCO!J11,'[1]UNION BANK '!J11,'[1]UNITED '!J11,[1]IDBI!J11,[1]BMB!J11,[1]KTK!J11,[1]ING!J11,[1]CSB!J11,[1]CUB!J11,[1]DHANALAXMI!J11,[1]FEDERAL!J11,[1]JK!J11,[1]KARUR!J11,[1]LVB!J11,[1]RATNAKAR!J11,[1]SIB!J11,[1]TNMB!J11,[1]INDUSIND!J11,[1]HDFC!J11,[1]AXIS!J11,[1]ICICI!J11,[1]KOTAK!J11,[1]YES!J11,[1]KAVERI!J11,[1]PKGB!J11,[1]KVGB!J11)</f>
        <v>35831</v>
      </c>
      <c r="K11" s="40">
        <f>SUM([1]CANARA!K11,[1]CORPORATION!K11,[1]SYNDICATE!K11,[1]SBH!K11,[1]SBI!K11,[1]SBM!K11,[1]VIJAYA!K11,[1]allahabad!K11,[1]ANDRA!K11,[1]BOB!K11,[1]BOI!K11,[1]BOM!K11,[1]CBI!K11,[1]DENA!K11,[1]INDIAN!K11,[1]IOB!K11,[1]OBC!K11,[1]PNB!K11,[1]PSB!K11,[1]SBP!K11,[1]SBBJ!K11,[1]SBT!K11,[1]UCO!K11,'[1]UNION BANK '!K11,'[1]UNITED '!K11,[1]IDBI!K11,[1]BMB!K11,[1]KTK!K11,[1]ING!K11,[1]CSB!K11,[1]CUB!K11,[1]DHANALAXMI!K11,[1]FEDERAL!K11,[1]JK!K11,[1]KARUR!K11,[1]LVB!K11,[1]RATNAKAR!K11,[1]SIB!K11,[1]TNMB!K11,[1]INDUSIND!K11,[1]HDFC!K11,[1]AXIS!K11,[1]ICICI!K11,[1]KOTAK!K11,[1]YES!K11,[1]KAVERI!K11,[1]PKGB!K11,[1]KVGB!K11)</f>
        <v>188131</v>
      </c>
      <c r="L11" s="40">
        <f>SUM([1]CANARA!L11,[1]CORPORATION!L11,[1]SYNDICATE!L11,[1]SBH!L11,[1]SBI!L11,[1]SBM!L11,[1]VIJAYA!L11,[1]allahabad!L11,[1]ANDRA!L11,[1]BOB!L11,[1]BOI!L11,[1]BOM!L11,[1]CBI!L11,[1]DENA!L11,[1]INDIAN!L11,[1]IOB!L11,[1]OBC!L11,[1]PNB!L11,[1]PSB!L11,[1]SBP!L11,[1]SBBJ!L11,[1]SBT!L11,[1]UCO!L11,'[1]UNION BANK '!L11,'[1]UNITED '!L11,[1]IDBI!L11,[1]BMB!L11,[1]KTK!L11,[1]ING!L11,[1]CSB!L11,[1]CUB!L11,[1]DHANALAXMI!L11,[1]FEDERAL!L11,[1]JK!L11,[1]KARUR!L11,[1]LVB!L11,[1]RATNAKAR!L11,[1]SIB!L11,[1]TNMB!L11,[1]INDUSIND!L11,[1]HDFC!L11,[1]AXIS!L11,[1]ICICI!L11,[1]KOTAK!L11,[1]YES!L11,[1]KAVERI!L11,[1]PKGB!L11,[1]KVGB!L11)</f>
        <v>149508</v>
      </c>
      <c r="M11" s="41">
        <f t="shared" si="0"/>
        <v>79.470156433548965</v>
      </c>
      <c r="N11" s="41">
        <f t="shared" si="1"/>
        <v>84.73328725943702</v>
      </c>
    </row>
    <row r="12" spans="1:14" ht="22.5">
      <c r="A12" s="38">
        <v>9</v>
      </c>
      <c r="B12" s="39" t="s">
        <v>119</v>
      </c>
      <c r="C12" s="40">
        <f>SUM([1]CANARA!C12,[1]CORPORATION!C12,[1]SYNDICATE!C12,[1]SBH!C12,[1]SBI!C12,[1]SBM!C12,[1]VIJAYA!C12,[1]allahabad!C12,[1]ANDRA!C12,[1]BOB!C12,[1]BOI!C12,[1]BOM!C12,[1]CBI!C12,[1]DENA!C12,[1]INDIAN!C12,[1]IOB!C12,[1]OBC!C12,[1]PNB!C12,[1]PSB!C12,[1]SBP!C12,[1]SBBJ!C12,[1]SBT!C12,[1]UCO!C12,'[1]UNION BANK '!C12,'[1]UNITED '!C12,[1]IDBI!C12,[1]BMB!C12,[1]KTK!C12,[1]ING!C12,[1]CSB!C12,[1]CUB!C12,[1]DHANALAXMI!C12,[1]FEDERAL!C12,[1]JK!C12,[1]KARUR!C12,[1]LVB!C12,[1]RATNAKAR!C12,[1]SIB!C12,[1]TNMB!C12,[1]INDUSIND!C12,[1]HDFC!C12,[1]AXIS!C12,[1]ICICI!C12,[1]KOTAK!C12,[1]YES!C12,[1]KAVERI!C12,[1]PKGB!C12,[1]KVGB!C12)</f>
        <v>66456</v>
      </c>
      <c r="D12" s="40">
        <f>SUM([1]CANARA!D12,[1]CORPORATION!D12,[1]SYNDICATE!D12,[1]SBH!D12,[1]SBI!D12,[1]SBM!D12,[1]VIJAYA!D12,[1]allahabad!D12,[1]ANDRA!D12,[1]BOB!D12,[1]BOI!D12,[1]BOM!D12,[1]CBI!D12,[1]DENA!D12,[1]INDIAN!D12,[1]IOB!D12,[1]OBC!D12,[1]PNB!D12,[1]PSB!D12,[1]SBP!D12,[1]SBBJ!D12,[1]SBT!D12,[1]UCO!D12,'[1]UNION BANK '!D12,'[1]UNITED '!D12,[1]IDBI!D12,[1]BMB!D12,[1]KTK!D12,[1]ING!D12,[1]CSB!D12,[1]CUB!D12,[1]DHANALAXMI!D12,[1]FEDERAL!D12,[1]JK!D12,[1]KARUR!D12,[1]LVB!D12,[1]RATNAKAR!D12,[1]SIB!D12,[1]TNMB!D12,[1]INDUSIND!D12,[1]HDFC!D12,[1]AXIS!D12,[1]ICICI!D12,[1]KOTAK!D12,[1]YES!D12,[1]KAVERI!D12,[1]PKGB!D12,[1]KVGB!D12)</f>
        <v>2999</v>
      </c>
      <c r="E12" s="40">
        <f>SUM([1]CANARA!E12,[1]CORPORATION!E12,[1]SYNDICATE!E12,[1]SBH!E12,[1]SBI!E12,[1]SBM!E12,[1]VIJAYA!E12,[1]allahabad!E12,[1]ANDRA!E12,[1]BOB!E12,[1]BOI!E12,[1]BOM!E12,[1]CBI!E12,[1]DENA!E12,[1]INDIAN!E12,[1]IOB!E12,[1]OBC!E12,[1]PNB!E12,[1]PSB!E12,[1]SBP!E12,[1]SBBJ!E12,[1]SBT!E12,[1]UCO!E12,'[1]UNION BANK '!E12,'[1]UNITED '!E12,[1]IDBI!E12,[1]BMB!E12,[1]KTK!E12,[1]ING!E12,[1]CSB!E12,[1]CUB!E12,[1]DHANALAXMI!E12,[1]FEDERAL!E12,[1]JK!E12,[1]KARUR!E12,[1]LVB!E12,[1]RATNAKAR!E12,[1]SIB!E12,[1]TNMB!E12,[1]INDUSIND!E12,[1]HDFC!E12,[1]AXIS!E12,[1]ICICI!E12,[1]KOTAK!E12,[1]YES!E12,[1]KAVERI!E12,[1]PKGB!E12,[1]KVGB!E12)</f>
        <v>66157</v>
      </c>
      <c r="F12" s="40">
        <f>SUM([1]CANARA!F12,[1]CORPORATION!F12,[1]SYNDICATE!F12,[1]SBH!F12,[1]SBI!F12,[1]SBM!F12,[1]VIJAYA!F12,[1]allahabad!F12,[1]ANDRA!F12,[1]BOB!F12,[1]BOI!F12,[1]BOM!F12,[1]CBI!F12,[1]DENA!F12,[1]INDIAN!F12,[1]IOB!F12,[1]OBC!F12,[1]PNB!F12,[1]PSB!F12,[1]SBP!F12,[1]SBBJ!F12,[1]SBT!F12,[1]UCO!F12,'[1]UNION BANK '!F12,'[1]UNITED '!F12,[1]IDBI!F12,[1]BMB!F12,[1]KTK!F12,[1]ING!F12,[1]CSB!F12,[1]CUB!F12,[1]DHANALAXMI!F12,[1]FEDERAL!F12,[1]JK!F12,[1]KARUR!F12,[1]LVB!F12,[1]RATNAKAR!F12,[1]SIB!F12,[1]TNMB!F12,[1]INDUSIND!F12,[1]HDFC!F12,[1]AXIS!F12,[1]ICICI!F12,[1]KOTAK!F12,[1]YES!F12,[1]KAVERI!F12,[1]PKGB!F12,[1]KVGB!F12)</f>
        <v>42389</v>
      </c>
      <c r="G12" s="40">
        <f>SUM([1]CANARA!G12,[1]CORPORATION!G12,[1]SYNDICATE!G12,[1]SBH!G12,[1]SBI!G12,[1]SBM!G12,[1]VIJAYA!G12,[1]allahabad!G12,[1]ANDRA!G12,[1]BOB!G12,[1]BOI!G12,[1]BOM!G12,[1]CBI!G12,[1]DENA!G12,[1]INDIAN!G12,[1]IOB!G12,[1]OBC!G12,[1]PNB!G12,[1]PSB!G12,[1]SBP!G12,[1]SBBJ!G12,[1]SBT!G12,[1]UCO!G12,'[1]UNION BANK '!G12,'[1]UNITED '!G12,[1]IDBI!G12,[1]BMB!G12,[1]KTK!G12,[1]ING!G12,[1]CSB!G12,[1]CUB!G12,[1]DHANALAXMI!G12,[1]FEDERAL!G12,[1]JK!G12,[1]KARUR!G12,[1]LVB!G12,[1]RATNAKAR!G12,[1]SIB!G12,[1]TNMB!G12,[1]INDUSIND!G12,[1]HDFC!G12,[1]AXIS!G12,[1]ICICI!G12,[1]KOTAK!G12,[1]YES!G12,[1]KAVERI!G12,[1]PKGB!G12,[1]KVGB!G12)</f>
        <v>178001</v>
      </c>
      <c r="H12" s="40">
        <f>SUM([1]CANARA!H12,[1]CORPORATION!H12,[1]SYNDICATE!H12,[1]SBH!H12,[1]SBI!H12,[1]SBM!H12,[1]VIJAYA!H12,[1]allahabad!H12,[1]ANDRA!H12,[1]BOB!H12,[1]BOI!H12,[1]BOM!H12,[1]CBI!H12,[1]DENA!H12,[1]INDIAN!H12,[1]IOB!H12,[1]OBC!H12,[1]PNB!H12,[1]PSB!H12,[1]SBP!H12,[1]SBBJ!H12,[1]SBT!H12,[1]UCO!H12,'[1]UNION BANK '!H12,'[1]UNITED '!H12,[1]IDBI!H12,[1]BMB!H12,[1]KTK!H12,[1]ING!H12,[1]CSB!H12,[1]CUB!H12,[1]DHANALAXMI!H12,[1]FEDERAL!H12,[1]JK!H12,[1]KARUR!H12,[1]LVB!H12,[1]RATNAKAR!H12,[1]SIB!H12,[1]TNMB!H12,[1]INDUSIND!H12,[1]HDFC!H12,[1]AXIS!H12,[1]ICICI!H12,[1]KOTAK!H12,[1]YES!H12,[1]KAVERI!H12,[1]PKGB!H12,[1]KVGB!H12)</f>
        <v>123720</v>
      </c>
      <c r="I12" s="40">
        <f>SUM([1]CANARA!I12,[1]CORPORATION!I12,[1]SYNDICATE!I12,[1]SBH!I12,[1]SBI!I12,[1]SBM!I12,[1]VIJAYA!I12,[1]allahabad!I12,[1]ANDRA!I12,[1]BOB!I12,[1]BOI!I12,[1]BOM!I12,[1]CBI!I12,[1]DENA!I12,[1]INDIAN!I12,[1]IOB!I12,[1]OBC!I12,[1]PNB!I12,[1]PSB!I12,[1]SBP!I12,[1]SBBJ!I12,[1]SBT!I12,[1]UCO!I12,'[1]UNION BANK '!I12,'[1]UNITED '!I12,[1]IDBI!I12,[1]BMB!I12,[1]KTK!I12,[1]ING!I12,[1]CSB!I12,[1]CUB!I12,[1]DHANALAXMI!I12,[1]FEDERAL!I12,[1]JK!I12,[1]KARUR!I12,[1]LVB!I12,[1]RATNAKAR!I12,[1]SIB!I12,[1]TNMB!I12,[1]INDUSIND!I12,[1]HDFC!I12,[1]AXIS!I12,[1]ICICI!I12,[1]KOTAK!I12,[1]YES!I12,[1]KAVERI!I12,[1]PKGB!I12,[1]KVGB!I12)</f>
        <v>4855.4634195364197</v>
      </c>
      <c r="J12" s="40">
        <f>SUM([1]CANARA!J12,[1]CORPORATION!J12,[1]SYNDICATE!J12,[1]SBH!J12,[1]SBI!J12,[1]SBM!J12,[1]VIJAYA!J12,[1]allahabad!J12,[1]ANDRA!J12,[1]BOB!J12,[1]BOI!J12,[1]BOM!J12,[1]CBI!J12,[1]DENA!J12,[1]INDIAN!J12,[1]IOB!J12,[1]OBC!J12,[1]PNB!J12,[1]PSB!J12,[1]SBP!J12,[1]SBBJ!J12,[1]SBT!J12,[1]UCO!J12,'[1]UNION BANK '!J12,'[1]UNITED '!J12,[1]IDBI!J12,[1]BMB!J12,[1]KTK!J12,[1]ING!J12,[1]CSB!J12,[1]CUB!J12,[1]DHANALAXMI!J12,[1]FEDERAL!J12,[1]JK!J12,[1]KARUR!J12,[1]LVB!J12,[1]RATNAKAR!J12,[1]SIB!J12,[1]TNMB!J12,[1]INDUSIND!J12,[1]HDFC!J12,[1]AXIS!J12,[1]ICICI!J12,[1]KOTAK!J12,[1]YES!J12,[1]KAVERI!J12,[1]PKGB!J12,[1]KVGB!J12)</f>
        <v>16235</v>
      </c>
      <c r="K12" s="40">
        <f>SUM([1]CANARA!K12,[1]CORPORATION!K12,[1]SYNDICATE!K12,[1]SBH!K12,[1]SBI!K12,[1]SBM!K12,[1]VIJAYA!K12,[1]allahabad!K12,[1]ANDRA!K12,[1]BOB!K12,[1]BOI!K12,[1]BOM!K12,[1]CBI!K12,[1]DENA!K12,[1]INDIAN!K12,[1]IOB!K12,[1]OBC!K12,[1]PNB!K12,[1]PSB!K12,[1]SBP!K12,[1]SBBJ!K12,[1]SBT!K12,[1]UCO!K12,'[1]UNION BANK '!K12,'[1]UNITED '!K12,[1]IDBI!K12,[1]BMB!K12,[1]KTK!K12,[1]ING!K12,[1]CSB!K12,[1]CUB!K12,[1]DHANALAXMI!K12,[1]FEDERAL!K12,[1]JK!K12,[1]KARUR!K12,[1]LVB!K12,[1]RATNAKAR!K12,[1]SIB!K12,[1]TNMB!K12,[1]INDUSIND!K12,[1]HDFC!K12,[1]AXIS!K12,[1]ICICI!K12,[1]KOTAK!K12,[1]YES!K12,[1]KAVERI!K12,[1]PKGB!K12,[1]KVGB!K12)</f>
        <v>148111</v>
      </c>
      <c r="L12" s="40">
        <f>SUM([1]CANARA!L12,[1]CORPORATION!L12,[1]SYNDICATE!L12,[1]SBH!L12,[1]SBI!L12,[1]SBM!L12,[1]VIJAYA!L12,[1]allahabad!L12,[1]ANDRA!L12,[1]BOB!L12,[1]BOI!L12,[1]BOM!L12,[1]CBI!L12,[1]DENA!L12,[1]INDIAN!L12,[1]IOB!L12,[1]OBC!L12,[1]PNB!L12,[1]PSB!L12,[1]SBP!L12,[1]SBBJ!L12,[1]SBT!L12,[1]UCO!L12,'[1]UNION BANK '!L12,'[1]UNITED '!L12,[1]IDBI!L12,[1]BMB!L12,[1]KTK!L12,[1]ING!L12,[1]CSB!L12,[1]CUB!L12,[1]DHANALAXMI!L12,[1]FEDERAL!L12,[1]JK!L12,[1]KARUR!L12,[1]LVB!L12,[1]RATNAKAR!L12,[1]SIB!L12,[1]TNMB!L12,[1]INDUSIND!L12,[1]HDFC!L12,[1]AXIS!L12,[1]ICICI!L12,[1]KOTAK!L12,[1]YES!L12,[1]KAVERI!L12,[1]PKGB!L12,[1]KVGB!L12)</f>
        <v>125943</v>
      </c>
      <c r="M12" s="41">
        <f t="shared" si="0"/>
        <v>85.032846986381841</v>
      </c>
      <c r="N12" s="41">
        <f t="shared" si="1"/>
        <v>69.505227498721922</v>
      </c>
    </row>
    <row r="13" spans="1:14" ht="22.5">
      <c r="A13" s="38">
        <v>10</v>
      </c>
      <c r="B13" s="39" t="s">
        <v>120</v>
      </c>
      <c r="C13" s="40">
        <f>SUM([1]CANARA!C13,[1]CORPORATION!C13,[1]SYNDICATE!C13,[1]SBH!C13,[1]SBI!C13,[1]SBM!C13,[1]VIJAYA!C13,[1]allahabad!C13,[1]ANDRA!C13,[1]BOB!C13,[1]BOI!C13,[1]BOM!C13,[1]CBI!C13,[1]DENA!C13,[1]INDIAN!C13,[1]IOB!C13,[1]OBC!C13,[1]PNB!C13,[1]PSB!C13,[1]SBP!C13,[1]SBBJ!C13,[1]SBT!C13,[1]UCO!C13,'[1]UNION BANK '!C13,'[1]UNITED '!C13,[1]IDBI!C13,[1]BMB!C13,[1]KTK!C13,[1]ING!C13,[1]CSB!C13,[1]CUB!C13,[1]DHANALAXMI!C13,[1]FEDERAL!C13,[1]JK!C13,[1]KARUR!C13,[1]LVB!C13,[1]RATNAKAR!C13,[1]SIB!C13,[1]TNMB!C13,[1]INDUSIND!C13,[1]HDFC!C13,[1]AXIS!C13,[1]ICICI!C13,[1]KOTAK!C13,[1]YES!C13,[1]KAVERI!C13,[1]PKGB!C13,[1]KVGB!C13)</f>
        <v>82266</v>
      </c>
      <c r="D13" s="40">
        <f>SUM([1]CANARA!D13,[1]CORPORATION!D13,[1]SYNDICATE!D13,[1]SBH!D13,[1]SBI!D13,[1]SBM!D13,[1]VIJAYA!D13,[1]allahabad!D13,[1]ANDRA!D13,[1]BOB!D13,[1]BOI!D13,[1]BOM!D13,[1]CBI!D13,[1]DENA!D13,[1]INDIAN!D13,[1]IOB!D13,[1]OBC!D13,[1]PNB!D13,[1]PSB!D13,[1]SBP!D13,[1]SBBJ!D13,[1]SBT!D13,[1]UCO!D13,'[1]UNION BANK '!D13,'[1]UNITED '!D13,[1]IDBI!D13,[1]BMB!D13,[1]KTK!D13,[1]ING!D13,[1]CSB!D13,[1]CUB!D13,[1]DHANALAXMI!D13,[1]FEDERAL!D13,[1]JK!D13,[1]KARUR!D13,[1]LVB!D13,[1]RATNAKAR!D13,[1]SIB!D13,[1]TNMB!D13,[1]INDUSIND!D13,[1]HDFC!D13,[1]AXIS!D13,[1]ICICI!D13,[1]KOTAK!D13,[1]YES!D13,[1]KAVERI!D13,[1]PKGB!D13,[1]KVGB!D13)</f>
        <v>16604</v>
      </c>
      <c r="E13" s="40">
        <f>SUM([1]CANARA!E13,[1]CORPORATION!E13,[1]SYNDICATE!E13,[1]SBH!E13,[1]SBI!E13,[1]SBM!E13,[1]VIJAYA!E13,[1]allahabad!E13,[1]ANDRA!E13,[1]BOB!E13,[1]BOI!E13,[1]BOM!E13,[1]CBI!E13,[1]DENA!E13,[1]INDIAN!E13,[1]IOB!E13,[1]OBC!E13,[1]PNB!E13,[1]PSB!E13,[1]SBP!E13,[1]SBBJ!E13,[1]SBT!E13,[1]UCO!E13,'[1]UNION BANK '!E13,'[1]UNITED '!E13,[1]IDBI!E13,[1]BMB!E13,[1]KTK!E13,[1]ING!E13,[1]CSB!E13,[1]CUB!E13,[1]DHANALAXMI!E13,[1]FEDERAL!E13,[1]JK!E13,[1]KARUR!E13,[1]LVB!E13,[1]RATNAKAR!E13,[1]SIB!E13,[1]TNMB!E13,[1]INDUSIND!E13,[1]HDFC!E13,[1]AXIS!E13,[1]ICICI!E13,[1]KOTAK!E13,[1]YES!E13,[1]KAVERI!E13,[1]PKGB!E13,[1]KVGB!E13)</f>
        <v>53816</v>
      </c>
      <c r="F13" s="40">
        <f>SUM([1]CANARA!F13,[1]CORPORATION!F13,[1]SYNDICATE!F13,[1]SBH!F13,[1]SBI!F13,[1]SBM!F13,[1]VIJAYA!F13,[1]allahabad!F13,[1]ANDRA!F13,[1]BOB!F13,[1]BOI!F13,[1]BOM!F13,[1]CBI!F13,[1]DENA!F13,[1]INDIAN!F13,[1]IOB!F13,[1]OBC!F13,[1]PNB!F13,[1]PSB!F13,[1]SBP!F13,[1]SBBJ!F13,[1]SBT!F13,[1]UCO!F13,'[1]UNION BANK '!F13,'[1]UNITED '!F13,[1]IDBI!F13,[1]BMB!F13,[1]KTK!F13,[1]ING!F13,[1]CSB!F13,[1]CUB!F13,[1]DHANALAXMI!F13,[1]FEDERAL!F13,[1]JK!F13,[1]KARUR!F13,[1]LVB!F13,[1]RATNAKAR!F13,[1]SIB!F13,[1]TNMB!F13,[1]INDUSIND!F13,[1]HDFC!F13,[1]AXIS!F13,[1]ICICI!F13,[1]KOTAK!F13,[1]YES!F13,[1]KAVERI!F13,[1]PKGB!F13,[1]KVGB!F13)</f>
        <v>30159</v>
      </c>
      <c r="G13" s="40">
        <f>SUM([1]CANARA!G13,[1]CORPORATION!G13,[1]SYNDICATE!G13,[1]SBH!G13,[1]SBI!G13,[1]SBM!G13,[1]VIJAYA!G13,[1]allahabad!G13,[1]ANDRA!G13,[1]BOB!G13,[1]BOI!G13,[1]BOM!G13,[1]CBI!G13,[1]DENA!G13,[1]INDIAN!G13,[1]IOB!G13,[1]OBC!G13,[1]PNB!G13,[1]PSB!G13,[1]SBP!G13,[1]SBBJ!G13,[1]SBT!G13,[1]UCO!G13,'[1]UNION BANK '!G13,'[1]UNITED '!G13,[1]IDBI!G13,[1]BMB!G13,[1]KTK!G13,[1]ING!G13,[1]CSB!G13,[1]CUB!G13,[1]DHANALAXMI!G13,[1]FEDERAL!G13,[1]JK!G13,[1]KARUR!G13,[1]LVB!G13,[1]RATNAKAR!G13,[1]SIB!G13,[1]TNMB!G13,[1]INDUSIND!G13,[1]HDFC!G13,[1]AXIS!G13,[1]ICICI!G13,[1]KOTAK!G13,[1]YES!G13,[1]KAVERI!G13,[1]PKGB!G13,[1]KVGB!G13)</f>
        <v>182845</v>
      </c>
      <c r="H13" s="40">
        <f>SUM([1]CANARA!H13,[1]CORPORATION!H13,[1]SYNDICATE!H13,[1]SBH!H13,[1]SBI!H13,[1]SBM!H13,[1]VIJAYA!H13,[1]allahabad!H13,[1]ANDRA!H13,[1]BOB!H13,[1]BOI!H13,[1]BOM!H13,[1]CBI!H13,[1]DENA!H13,[1]INDIAN!H13,[1]IOB!H13,[1]OBC!H13,[1]PNB!H13,[1]PSB!H13,[1]SBP!H13,[1]SBBJ!H13,[1]SBT!H13,[1]UCO!H13,'[1]UNION BANK '!H13,'[1]UNITED '!H13,[1]IDBI!H13,[1]BMB!H13,[1]KTK!H13,[1]ING!H13,[1]CSB!H13,[1]CUB!H13,[1]DHANALAXMI!H13,[1]FEDERAL!H13,[1]JK!H13,[1]KARUR!H13,[1]LVB!H13,[1]RATNAKAR!H13,[1]SIB!H13,[1]TNMB!H13,[1]INDUSIND!H13,[1]HDFC!H13,[1]AXIS!H13,[1]ICICI!H13,[1]KOTAK!H13,[1]YES!H13,[1]KAVERI!H13,[1]PKGB!H13,[1]KVGB!H13)</f>
        <v>131404</v>
      </c>
      <c r="I13" s="40">
        <f>SUM([1]CANARA!I13,[1]CORPORATION!I13,[1]SYNDICATE!I13,[1]SBH!I13,[1]SBI!I13,[1]SBM!I13,[1]VIJAYA!I13,[1]allahabad!I13,[1]ANDRA!I13,[1]BOB!I13,[1]BOI!I13,[1]BOM!I13,[1]CBI!I13,[1]DENA!I13,[1]INDIAN!I13,[1]IOB!I13,[1]OBC!I13,[1]PNB!I13,[1]PSB!I13,[1]SBP!I13,[1]SBBJ!I13,[1]SBT!I13,[1]UCO!I13,'[1]UNION BANK '!I13,'[1]UNITED '!I13,[1]IDBI!I13,[1]BMB!I13,[1]KTK!I13,[1]ING!I13,[1]CSB!I13,[1]CUB!I13,[1]DHANALAXMI!I13,[1]FEDERAL!I13,[1]JK!I13,[1]KARUR!I13,[1]LVB!I13,[1]RATNAKAR!I13,[1]SIB!I13,[1]TNMB!I13,[1]INDUSIND!I13,[1]HDFC!I13,[1]AXIS!I13,[1]ICICI!I13,[1]KOTAK!I13,[1]YES!I13,[1]KAVERI!I13,[1]PKGB!I13,[1]KVGB!I13)</f>
        <v>5192.3514383999991</v>
      </c>
      <c r="J13" s="40">
        <f>SUM([1]CANARA!J13,[1]CORPORATION!J13,[1]SYNDICATE!J13,[1]SBH!J13,[1]SBI!J13,[1]SBM!J13,[1]VIJAYA!J13,[1]allahabad!J13,[1]ANDRA!J13,[1]BOB!J13,[1]BOI!J13,[1]BOM!J13,[1]CBI!J13,[1]DENA!J13,[1]INDIAN!J13,[1]IOB!J13,[1]OBC!J13,[1]PNB!J13,[1]PSB!J13,[1]SBP!J13,[1]SBBJ!J13,[1]SBT!J13,[1]UCO!J13,'[1]UNION BANK '!J13,'[1]UNITED '!J13,[1]IDBI!J13,[1]BMB!J13,[1]KTK!J13,[1]ING!J13,[1]CSB!J13,[1]CUB!J13,[1]DHANALAXMI!J13,[1]FEDERAL!J13,[1]JK!J13,[1]KARUR!J13,[1]LVB!J13,[1]RATNAKAR!J13,[1]SIB!J13,[1]TNMB!J13,[1]INDUSIND!J13,[1]HDFC!J13,[1]AXIS!J13,[1]ICICI!J13,[1]KOTAK!J13,[1]YES!J13,[1]KAVERI!J13,[1]PKGB!J13,[1]KVGB!J13)</f>
        <v>26210</v>
      </c>
      <c r="K13" s="40">
        <f>SUM([1]CANARA!K13,[1]CORPORATION!K13,[1]SYNDICATE!K13,[1]SBH!K13,[1]SBI!K13,[1]SBM!K13,[1]VIJAYA!K13,[1]allahabad!K13,[1]ANDRA!K13,[1]BOB!K13,[1]BOI!K13,[1]BOM!K13,[1]CBI!K13,[1]DENA!K13,[1]INDIAN!K13,[1]IOB!K13,[1]OBC!K13,[1]PNB!K13,[1]PSB!K13,[1]SBP!K13,[1]SBBJ!K13,[1]SBT!K13,[1]UCO!K13,'[1]UNION BANK '!K13,'[1]UNITED '!K13,[1]IDBI!K13,[1]BMB!K13,[1]KTK!K13,[1]ING!K13,[1]CSB!K13,[1]CUB!K13,[1]DHANALAXMI!K13,[1]FEDERAL!K13,[1]JK!K13,[1]KARUR!K13,[1]LVB!K13,[1]RATNAKAR!K13,[1]SIB!K13,[1]TNMB!K13,[1]INDUSIND!K13,[1]HDFC!K13,[1]AXIS!K13,[1]ICICI!K13,[1]KOTAK!K13,[1]YES!K13,[1]KAVERI!K13,[1]PKGB!K13,[1]KVGB!K13)</f>
        <v>154851</v>
      </c>
      <c r="L13" s="40">
        <f>SUM([1]CANARA!L13,[1]CORPORATION!L13,[1]SYNDICATE!L13,[1]SBH!L13,[1]SBI!L13,[1]SBM!L13,[1]VIJAYA!L13,[1]allahabad!L13,[1]ANDRA!L13,[1]BOB!L13,[1]BOI!L13,[1]BOM!L13,[1]CBI!L13,[1]DENA!L13,[1]INDIAN!L13,[1]IOB!L13,[1]OBC!L13,[1]PNB!L13,[1]PSB!L13,[1]SBP!L13,[1]SBBJ!L13,[1]SBT!L13,[1]UCO!L13,'[1]UNION BANK '!L13,'[1]UNITED '!L13,[1]IDBI!L13,[1]BMB!L13,[1]KTK!L13,[1]ING!L13,[1]CSB!L13,[1]CUB!L13,[1]DHANALAXMI!L13,[1]FEDERAL!L13,[1]JK!L13,[1]KARUR!L13,[1]LVB!L13,[1]RATNAKAR!L13,[1]SIB!L13,[1]TNMB!L13,[1]INDUSIND!L13,[1]HDFC!L13,[1]AXIS!L13,[1]ICICI!L13,[1]KOTAK!L13,[1]YES!L13,[1]KAVERI!L13,[1]PKGB!L13,[1]KVGB!L13)</f>
        <v>127041</v>
      </c>
      <c r="M13" s="41">
        <f t="shared" si="0"/>
        <v>82.040800511459395</v>
      </c>
      <c r="N13" s="41">
        <f t="shared" si="1"/>
        <v>71.866334873800213</v>
      </c>
    </row>
    <row r="14" spans="1:14" ht="22.5">
      <c r="A14" s="38">
        <v>11</v>
      </c>
      <c r="B14" s="39" t="s">
        <v>121</v>
      </c>
      <c r="C14" s="40">
        <f>SUM([1]CANARA!C14,[1]CORPORATION!C14,[1]SYNDICATE!C14,[1]SBH!C14,[1]SBI!C14,[1]SBM!C14,[1]VIJAYA!C14,[1]allahabad!C14,[1]ANDRA!C14,[1]BOB!C14,[1]BOI!C14,[1]BOM!C14,[1]CBI!C14,[1]DENA!C14,[1]INDIAN!C14,[1]IOB!C14,[1]OBC!C14,[1]PNB!C14,[1]PSB!C14,[1]SBP!C14,[1]SBBJ!C14,[1]SBT!C14,[1]UCO!C14,'[1]UNION BANK '!C14,'[1]UNITED '!C14,[1]IDBI!C14,[1]BMB!C14,[1]KTK!C14,[1]ING!C14,[1]CSB!C14,[1]CUB!C14,[1]DHANALAXMI!C14,[1]FEDERAL!C14,[1]JK!C14,[1]KARUR!C14,[1]LVB!C14,[1]RATNAKAR!C14,[1]SIB!C14,[1]TNMB!C14,[1]INDUSIND!C14,[1]HDFC!C14,[1]AXIS!C14,[1]ICICI!C14,[1]KOTAK!C14,[1]YES!C14,[1]KAVERI!C14,[1]PKGB!C14,[1]KVGB!C14)</f>
        <v>120601</v>
      </c>
      <c r="D14" s="40">
        <f>SUM([1]CANARA!D14,[1]CORPORATION!D14,[1]SYNDICATE!D14,[1]SBH!D14,[1]SBI!D14,[1]SBM!D14,[1]VIJAYA!D14,[1]allahabad!D14,[1]ANDRA!D14,[1]BOB!D14,[1]BOI!D14,[1]BOM!D14,[1]CBI!D14,[1]DENA!D14,[1]INDIAN!D14,[1]IOB!D14,[1]OBC!D14,[1]PNB!D14,[1]PSB!D14,[1]SBP!D14,[1]SBBJ!D14,[1]SBT!D14,[1]UCO!D14,'[1]UNION BANK '!D14,'[1]UNITED '!D14,[1]IDBI!D14,[1]BMB!D14,[1]KTK!D14,[1]ING!D14,[1]CSB!D14,[1]CUB!D14,[1]DHANALAXMI!D14,[1]FEDERAL!D14,[1]JK!D14,[1]KARUR!D14,[1]LVB!D14,[1]RATNAKAR!D14,[1]SIB!D14,[1]TNMB!D14,[1]INDUSIND!D14,[1]HDFC!D14,[1]AXIS!D14,[1]ICICI!D14,[1]KOTAK!D14,[1]YES!D14,[1]KAVERI!D14,[1]PKGB!D14,[1]KVGB!D14)</f>
        <v>23770</v>
      </c>
      <c r="E14" s="40">
        <f>SUM([1]CANARA!E14,[1]CORPORATION!E14,[1]SYNDICATE!E14,[1]SBH!E14,[1]SBI!E14,[1]SBM!E14,[1]VIJAYA!E14,[1]allahabad!E14,[1]ANDRA!E14,[1]BOB!E14,[1]BOI!E14,[1]BOM!E14,[1]CBI!E14,[1]DENA!E14,[1]INDIAN!E14,[1]IOB!E14,[1]OBC!E14,[1]PNB!E14,[1]PSB!E14,[1]SBP!E14,[1]SBBJ!E14,[1]SBT!E14,[1]UCO!E14,'[1]UNION BANK '!E14,'[1]UNITED '!E14,[1]IDBI!E14,[1]BMB!E14,[1]KTK!E14,[1]ING!E14,[1]CSB!E14,[1]CUB!E14,[1]DHANALAXMI!E14,[1]FEDERAL!E14,[1]JK!E14,[1]KARUR!E14,[1]LVB!E14,[1]RATNAKAR!E14,[1]SIB!E14,[1]TNMB!E14,[1]INDUSIND!E14,[1]HDFC!E14,[1]AXIS!E14,[1]ICICI!E14,[1]KOTAK!E14,[1]YES!E14,[1]KAVERI!E14,[1]PKGB!E14,[1]KVGB!E14)</f>
        <v>87130</v>
      </c>
      <c r="F14" s="40">
        <f>SUM([1]CANARA!F14,[1]CORPORATION!F14,[1]SYNDICATE!F14,[1]SBH!F14,[1]SBI!F14,[1]SBM!F14,[1]VIJAYA!F14,[1]allahabad!F14,[1]ANDRA!F14,[1]BOB!F14,[1]BOI!F14,[1]BOM!F14,[1]CBI!F14,[1]DENA!F14,[1]INDIAN!F14,[1]IOB!F14,[1]OBC!F14,[1]PNB!F14,[1]PSB!F14,[1]SBP!F14,[1]SBBJ!F14,[1]SBT!F14,[1]UCO!F14,'[1]UNION BANK '!F14,'[1]UNITED '!F14,[1]IDBI!F14,[1]BMB!F14,[1]KTK!F14,[1]ING!F14,[1]CSB!F14,[1]CUB!F14,[1]DHANALAXMI!F14,[1]FEDERAL!F14,[1]JK!F14,[1]KARUR!F14,[1]LVB!F14,[1]RATNAKAR!F14,[1]SIB!F14,[1]TNMB!F14,[1]INDUSIND!F14,[1]HDFC!F14,[1]AXIS!F14,[1]ICICI!F14,[1]KOTAK!F14,[1]YES!F14,[1]KAVERI!F14,[1]PKGB!F14,[1]KVGB!F14)</f>
        <v>76780</v>
      </c>
      <c r="G14" s="40">
        <f>SUM([1]CANARA!G14,[1]CORPORATION!G14,[1]SYNDICATE!G14,[1]SBH!G14,[1]SBI!G14,[1]SBM!G14,[1]VIJAYA!G14,[1]allahabad!G14,[1]ANDRA!G14,[1]BOB!G14,[1]BOI!G14,[1]BOM!G14,[1]CBI!G14,[1]DENA!G14,[1]INDIAN!G14,[1]IOB!G14,[1]OBC!G14,[1]PNB!G14,[1]PSB!G14,[1]SBP!G14,[1]SBBJ!G14,[1]SBT!G14,[1]UCO!G14,'[1]UNION BANK '!G14,'[1]UNITED '!G14,[1]IDBI!G14,[1]BMB!G14,[1]KTK!G14,[1]ING!G14,[1]CSB!G14,[1]CUB!G14,[1]DHANALAXMI!G14,[1]FEDERAL!G14,[1]JK!G14,[1]KARUR!G14,[1]LVB!G14,[1]RATNAKAR!G14,[1]SIB!G14,[1]TNMB!G14,[1]INDUSIND!G14,[1]HDFC!G14,[1]AXIS!G14,[1]ICICI!G14,[1]KOTAK!G14,[1]YES!G14,[1]KAVERI!G14,[1]PKGB!G14,[1]KVGB!G14)</f>
        <v>308281</v>
      </c>
      <c r="H14" s="40">
        <f>SUM([1]CANARA!H14,[1]CORPORATION!H14,[1]SYNDICATE!H14,[1]SBH!H14,[1]SBI!H14,[1]SBM!H14,[1]VIJAYA!H14,[1]allahabad!H14,[1]ANDRA!H14,[1]BOB!H14,[1]BOI!H14,[1]BOM!H14,[1]CBI!H14,[1]DENA!H14,[1]INDIAN!H14,[1]IOB!H14,[1]OBC!H14,[1]PNB!H14,[1]PSB!H14,[1]SBP!H14,[1]SBBJ!H14,[1]SBT!H14,[1]UCO!H14,'[1]UNION BANK '!H14,'[1]UNITED '!H14,[1]IDBI!H14,[1]BMB!H14,[1]KTK!H14,[1]ING!H14,[1]CSB!H14,[1]CUB!H14,[1]DHANALAXMI!H14,[1]FEDERAL!H14,[1]JK!H14,[1]KARUR!H14,[1]LVB!H14,[1]RATNAKAR!H14,[1]SIB!H14,[1]TNMB!H14,[1]INDUSIND!H14,[1]HDFC!H14,[1]AXIS!H14,[1]ICICI!H14,[1]KOTAK!H14,[1]YES!H14,[1]KAVERI!H14,[1]PKGB!H14,[1]KVGB!H14)</f>
        <v>207566</v>
      </c>
      <c r="I14" s="40">
        <f>SUM([1]CANARA!I14,[1]CORPORATION!I14,[1]SYNDICATE!I14,[1]SBH!I14,[1]SBI!I14,[1]SBM!I14,[1]VIJAYA!I14,[1]allahabad!I14,[1]ANDRA!I14,[1]BOB!I14,[1]BOI!I14,[1]BOM!I14,[1]CBI!I14,[1]DENA!I14,[1]INDIAN!I14,[1]IOB!I14,[1]OBC!I14,[1]PNB!I14,[1]PSB!I14,[1]SBP!I14,[1]SBBJ!I14,[1]SBT!I14,[1]UCO!I14,'[1]UNION BANK '!I14,'[1]UNITED '!I14,[1]IDBI!I14,[1]BMB!I14,[1]KTK!I14,[1]ING!I14,[1]CSB!I14,[1]CUB!I14,[1]DHANALAXMI!I14,[1]FEDERAL!I14,[1]JK!I14,[1]KARUR!I14,[1]LVB!I14,[1]RATNAKAR!I14,[1]SIB!I14,[1]TNMB!I14,[1]INDUSIND!I14,[1]HDFC!I14,[1]AXIS!I14,[1]ICICI!I14,[1]KOTAK!I14,[1]YES!I14,[1]KAVERI!I14,[1]PKGB!I14,[1]KVGB!I14)</f>
        <v>5203.1913371581086</v>
      </c>
      <c r="J14" s="40">
        <f>SUM([1]CANARA!J14,[1]CORPORATION!J14,[1]SYNDICATE!J14,[1]SBH!J14,[1]SBI!J14,[1]SBM!J14,[1]VIJAYA!J14,[1]allahabad!J14,[1]ANDRA!J14,[1]BOB!J14,[1]BOI!J14,[1]BOM!J14,[1]CBI!J14,[1]DENA!J14,[1]INDIAN!J14,[1]IOB!J14,[1]OBC!J14,[1]PNB!J14,[1]PSB!J14,[1]SBP!J14,[1]SBBJ!J14,[1]SBT!J14,[1]UCO!J14,'[1]UNION BANK '!J14,'[1]UNITED '!J14,[1]IDBI!J14,[1]BMB!J14,[1]KTK!J14,[1]ING!J14,[1]CSB!J14,[1]CUB!J14,[1]DHANALAXMI!J14,[1]FEDERAL!J14,[1]JK!J14,[1]KARUR!J14,[1]LVB!J14,[1]RATNAKAR!J14,[1]SIB!J14,[1]TNMB!J14,[1]INDUSIND!J14,[1]HDFC!J14,[1]AXIS!J14,[1]ICICI!J14,[1]KOTAK!J14,[1]YES!J14,[1]KAVERI!J14,[1]PKGB!J14,[1]KVGB!J14)</f>
        <v>82288</v>
      </c>
      <c r="K14" s="40">
        <f>SUM([1]CANARA!K14,[1]CORPORATION!K14,[1]SYNDICATE!K14,[1]SBH!K14,[1]SBI!K14,[1]SBM!K14,[1]VIJAYA!K14,[1]allahabad!K14,[1]ANDRA!K14,[1]BOB!K14,[1]BOI!K14,[1]BOM!K14,[1]CBI!K14,[1]DENA!K14,[1]INDIAN!K14,[1]IOB!K14,[1]OBC!K14,[1]PNB!K14,[1]PSB!K14,[1]SBP!K14,[1]SBBJ!K14,[1]SBT!K14,[1]UCO!K14,'[1]UNION BANK '!K14,'[1]UNITED '!K14,[1]IDBI!K14,[1]BMB!K14,[1]KTK!K14,[1]ING!K14,[1]CSB!K14,[1]CUB!K14,[1]DHANALAXMI!K14,[1]FEDERAL!K14,[1]JK!K14,[1]KARUR!K14,[1]LVB!K14,[1]RATNAKAR!K14,[1]SIB!K14,[1]TNMB!K14,[1]INDUSIND!K14,[1]HDFC!K14,[1]AXIS!K14,[1]ICICI!K14,[1]KOTAK!K14,[1]YES!K14,[1]KAVERI!K14,[1]PKGB!K14,[1]KVGB!K14)</f>
        <v>241948</v>
      </c>
      <c r="L14" s="40">
        <f>SUM([1]CANARA!L14,[1]CORPORATION!L14,[1]SYNDICATE!L14,[1]SBH!L14,[1]SBI!L14,[1]SBM!L14,[1]VIJAYA!L14,[1]allahabad!L14,[1]ANDRA!L14,[1]BOB!L14,[1]BOI!L14,[1]BOM!L14,[1]CBI!L14,[1]DENA!L14,[1]INDIAN!L14,[1]IOB!L14,[1]OBC!L14,[1]PNB!L14,[1]PSB!L14,[1]SBP!L14,[1]SBBJ!L14,[1]SBT!L14,[1]UCO!L14,'[1]UNION BANK '!L14,'[1]UNITED '!L14,[1]IDBI!L14,[1]BMB!L14,[1]KTK!L14,[1]ING!L14,[1]CSB!L14,[1]CUB!L14,[1]DHANALAXMI!L14,[1]FEDERAL!L14,[1]JK!L14,[1]KARUR!L14,[1]LVB!L14,[1]RATNAKAR!L14,[1]SIB!L14,[1]TNMB!L14,[1]INDUSIND!L14,[1]HDFC!L14,[1]AXIS!L14,[1]ICICI!L14,[1]KOTAK!L14,[1]YES!L14,[1]KAVERI!L14,[1]PKGB!L14,[1]KVGB!L14)</f>
        <v>211338</v>
      </c>
      <c r="M14" s="41">
        <f t="shared" si="0"/>
        <v>87.348521169838151</v>
      </c>
      <c r="N14" s="41">
        <f t="shared" si="1"/>
        <v>67.330130627576793</v>
      </c>
    </row>
    <row r="15" spans="1:14" ht="22.5">
      <c r="A15" s="38">
        <v>12</v>
      </c>
      <c r="B15" s="39" t="s">
        <v>122</v>
      </c>
      <c r="C15" s="40">
        <f>SUM([1]CANARA!C15,[1]CORPORATION!C15,[1]SYNDICATE!C15,[1]SBH!C15,[1]SBI!C15,[1]SBM!C15,[1]VIJAYA!C15,[1]allahabad!C15,[1]ANDRA!C15,[1]BOB!C15,[1]BOI!C15,[1]BOM!C15,[1]CBI!C15,[1]DENA!C15,[1]INDIAN!C15,[1]IOB!C15,[1]OBC!C15,[1]PNB!C15,[1]PSB!C15,[1]SBP!C15,[1]SBBJ!C15,[1]SBT!C15,[1]UCO!C15,'[1]UNION BANK '!C15,'[1]UNITED '!C15,[1]IDBI!C15,[1]BMB!C15,[1]KTK!C15,[1]ING!C15,[1]CSB!C15,[1]CUB!C15,[1]DHANALAXMI!C15,[1]FEDERAL!C15,[1]JK!C15,[1]KARUR!C15,[1]LVB!C15,[1]RATNAKAR!C15,[1]SIB!C15,[1]TNMB!C15,[1]INDUSIND!C15,[1]HDFC!C15,[1]AXIS!C15,[1]ICICI!C15,[1]KOTAK!C15,[1]YES!C15,[1]KAVERI!C15,[1]PKGB!C15,[1]KVGB!C15)</f>
        <v>152467</v>
      </c>
      <c r="D15" s="40">
        <f>SUM([1]CANARA!D15,[1]CORPORATION!D15,[1]SYNDICATE!D15,[1]SBH!D15,[1]SBI!D15,[1]SBM!D15,[1]VIJAYA!D15,[1]allahabad!D15,[1]ANDRA!D15,[1]BOB!D15,[1]BOI!D15,[1]BOM!D15,[1]CBI!D15,[1]DENA!D15,[1]INDIAN!D15,[1]IOB!D15,[1]OBC!D15,[1]PNB!D15,[1]PSB!D15,[1]SBP!D15,[1]SBBJ!D15,[1]SBT!D15,[1]UCO!D15,'[1]UNION BANK '!D15,'[1]UNITED '!D15,[1]IDBI!D15,[1]BMB!D15,[1]KTK!D15,[1]ING!D15,[1]CSB!D15,[1]CUB!D15,[1]DHANALAXMI!D15,[1]FEDERAL!D15,[1]JK!D15,[1]KARUR!D15,[1]LVB!D15,[1]RATNAKAR!D15,[1]SIB!D15,[1]TNMB!D15,[1]INDUSIND!D15,[1]HDFC!D15,[1]AXIS!D15,[1]ICICI!D15,[1]KOTAK!D15,[1]YES!D15,[1]KAVERI!D15,[1]PKGB!D15,[1]KVGB!D15)</f>
        <v>46067</v>
      </c>
      <c r="E15" s="40">
        <f>SUM([1]CANARA!E15,[1]CORPORATION!E15,[1]SYNDICATE!E15,[1]SBH!E15,[1]SBI!E15,[1]SBM!E15,[1]VIJAYA!E15,[1]allahabad!E15,[1]ANDRA!E15,[1]BOB!E15,[1]BOI!E15,[1]BOM!E15,[1]CBI!E15,[1]DENA!E15,[1]INDIAN!E15,[1]IOB!E15,[1]OBC!E15,[1]PNB!E15,[1]PSB!E15,[1]SBP!E15,[1]SBBJ!E15,[1]SBT!E15,[1]UCO!E15,'[1]UNION BANK '!E15,'[1]UNITED '!E15,[1]IDBI!E15,[1]BMB!E15,[1]KTK!E15,[1]ING!E15,[1]CSB!E15,[1]CUB!E15,[1]DHANALAXMI!E15,[1]FEDERAL!E15,[1]JK!E15,[1]KARUR!E15,[1]LVB!E15,[1]RATNAKAR!E15,[1]SIB!E15,[1]TNMB!E15,[1]INDUSIND!E15,[1]HDFC!E15,[1]AXIS!E15,[1]ICICI!E15,[1]KOTAK!E15,[1]YES!E15,[1]KAVERI!E15,[1]PKGB!E15,[1]KVGB!E15)</f>
        <v>108046</v>
      </c>
      <c r="F15" s="40">
        <f>SUM([1]CANARA!F15,[1]CORPORATION!F15,[1]SYNDICATE!F15,[1]SBH!F15,[1]SBI!F15,[1]SBM!F15,[1]VIJAYA!F15,[1]allahabad!F15,[1]ANDRA!F15,[1]BOB!F15,[1]BOI!F15,[1]BOM!F15,[1]CBI!F15,[1]DENA!F15,[1]INDIAN!F15,[1]IOB!F15,[1]OBC!F15,[1]PNB!F15,[1]PSB!F15,[1]SBP!F15,[1]SBBJ!F15,[1]SBT!F15,[1]UCO!F15,'[1]UNION BANK '!F15,'[1]UNITED '!F15,[1]IDBI!F15,[1]BMB!F15,[1]KTK!F15,[1]ING!F15,[1]CSB!F15,[1]CUB!F15,[1]DHANALAXMI!F15,[1]FEDERAL!F15,[1]JK!F15,[1]KARUR!F15,[1]LVB!F15,[1]RATNAKAR!F15,[1]SIB!F15,[1]TNMB!F15,[1]INDUSIND!F15,[1]HDFC!F15,[1]AXIS!F15,[1]ICICI!F15,[1]KOTAK!F15,[1]YES!F15,[1]KAVERI!F15,[1]PKGB!F15,[1]KVGB!F15)</f>
        <v>64119</v>
      </c>
      <c r="G15" s="40">
        <f>SUM([1]CANARA!G15,[1]CORPORATION!G15,[1]SYNDICATE!G15,[1]SBH!G15,[1]SBI!G15,[1]SBM!G15,[1]VIJAYA!G15,[1]allahabad!G15,[1]ANDRA!G15,[1]BOB!G15,[1]BOI!G15,[1]BOM!G15,[1]CBI!G15,[1]DENA!G15,[1]INDIAN!G15,[1]IOB!G15,[1]OBC!G15,[1]PNB!G15,[1]PSB!G15,[1]SBP!G15,[1]SBBJ!G15,[1]SBT!G15,[1]UCO!G15,'[1]UNION BANK '!G15,'[1]UNITED '!G15,[1]IDBI!G15,[1]BMB!G15,[1]KTK!G15,[1]ING!G15,[1]CSB!G15,[1]CUB!G15,[1]DHANALAXMI!G15,[1]FEDERAL!G15,[1]JK!G15,[1]KARUR!G15,[1]LVB!G15,[1]RATNAKAR!G15,[1]SIB!G15,[1]TNMB!G15,[1]INDUSIND!G15,[1]HDFC!G15,[1]AXIS!G15,[1]ICICI!G15,[1]KOTAK!G15,[1]YES!G15,[1]KAVERI!G15,[1]PKGB!G15,[1]KVGB!G15)</f>
        <v>370699</v>
      </c>
      <c r="H15" s="40">
        <f>SUM([1]CANARA!H15,[1]CORPORATION!H15,[1]SYNDICATE!H15,[1]SBH!H15,[1]SBI!H15,[1]SBM!H15,[1]VIJAYA!H15,[1]allahabad!H15,[1]ANDRA!H15,[1]BOB!H15,[1]BOI!H15,[1]BOM!H15,[1]CBI!H15,[1]DENA!H15,[1]INDIAN!H15,[1]IOB!H15,[1]OBC!H15,[1]PNB!H15,[1]PSB!H15,[1]SBP!H15,[1]SBBJ!H15,[1]SBT!H15,[1]UCO!H15,'[1]UNION BANK '!H15,'[1]UNITED '!H15,[1]IDBI!H15,[1]BMB!H15,[1]KTK!H15,[1]ING!H15,[1]CSB!H15,[1]CUB!H15,[1]DHANALAXMI!H15,[1]FEDERAL!H15,[1]JK!H15,[1]KARUR!H15,[1]LVB!H15,[1]RATNAKAR!H15,[1]SIB!H15,[1]TNMB!H15,[1]INDUSIND!H15,[1]HDFC!H15,[1]AXIS!H15,[1]ICICI!H15,[1]KOTAK!H15,[1]YES!H15,[1]KAVERI!H15,[1]PKGB!H15,[1]KVGB!H15)</f>
        <v>285882</v>
      </c>
      <c r="I15" s="40">
        <f>SUM([1]CANARA!I15,[1]CORPORATION!I15,[1]SYNDICATE!I15,[1]SBH!I15,[1]SBI!I15,[1]SBM!I15,[1]VIJAYA!I15,[1]allahabad!I15,[1]ANDRA!I15,[1]BOB!I15,[1]BOI!I15,[1]BOM!I15,[1]CBI!I15,[1]DENA!I15,[1]INDIAN!I15,[1]IOB!I15,[1]OBC!I15,[1]PNB!I15,[1]PSB!I15,[1]SBP!I15,[1]SBBJ!I15,[1]SBT!I15,[1]UCO!I15,'[1]UNION BANK '!I15,'[1]UNITED '!I15,[1]IDBI!I15,[1]BMB!I15,[1]KTK!I15,[1]ING!I15,[1]CSB!I15,[1]CUB!I15,[1]DHANALAXMI!I15,[1]FEDERAL!I15,[1]JK!I15,[1]KARUR!I15,[1]LVB!I15,[1]RATNAKAR!I15,[1]SIB!I15,[1]TNMB!I15,[1]INDUSIND!I15,[1]HDFC!I15,[1]AXIS!I15,[1]ICICI!I15,[1]KOTAK!I15,[1]YES!I15,[1]KAVERI!I15,[1]PKGB!I15,[1]KVGB!I15)</f>
        <v>9962.8423385999995</v>
      </c>
      <c r="J15" s="40">
        <f>SUM([1]CANARA!J15,[1]CORPORATION!J15,[1]SYNDICATE!J15,[1]SBH!J15,[1]SBI!J15,[1]SBM!J15,[1]VIJAYA!J15,[1]allahabad!J15,[1]ANDRA!J15,[1]BOB!J15,[1]BOI!J15,[1]BOM!J15,[1]CBI!J15,[1]DENA!J15,[1]INDIAN!J15,[1]IOB!J15,[1]OBC!J15,[1]PNB!J15,[1]PSB!J15,[1]SBP!J15,[1]SBBJ!J15,[1]SBT!J15,[1]UCO!J15,'[1]UNION BANK '!J15,'[1]UNITED '!J15,[1]IDBI!J15,[1]BMB!J15,[1]KTK!J15,[1]ING!J15,[1]CSB!J15,[1]CUB!J15,[1]DHANALAXMI!J15,[1]FEDERAL!J15,[1]JK!J15,[1]KARUR!J15,[1]LVB!J15,[1]RATNAKAR!J15,[1]SIB!J15,[1]TNMB!J15,[1]INDUSIND!J15,[1]HDFC!J15,[1]AXIS!J15,[1]ICICI!J15,[1]KOTAK!J15,[1]YES!J15,[1]KAVERI!J15,[1]PKGB!J15,[1]KVGB!J15)</f>
        <v>70235</v>
      </c>
      <c r="K15" s="40">
        <f>SUM([1]CANARA!K15,[1]CORPORATION!K15,[1]SYNDICATE!K15,[1]SBH!K15,[1]SBI!K15,[1]SBM!K15,[1]VIJAYA!K15,[1]allahabad!K15,[1]ANDRA!K15,[1]BOB!K15,[1]BOI!K15,[1]BOM!K15,[1]CBI!K15,[1]DENA!K15,[1]INDIAN!K15,[1]IOB!K15,[1]OBC!K15,[1]PNB!K15,[1]PSB!K15,[1]SBP!K15,[1]SBBJ!K15,[1]SBT!K15,[1]UCO!K15,'[1]UNION BANK '!K15,'[1]UNITED '!K15,[1]IDBI!K15,[1]BMB!K15,[1]KTK!K15,[1]ING!K15,[1]CSB!K15,[1]CUB!K15,[1]DHANALAXMI!K15,[1]FEDERAL!K15,[1]JK!K15,[1]KARUR!K15,[1]LVB!K15,[1]RATNAKAR!K15,[1]SIB!K15,[1]TNMB!K15,[1]INDUSIND!K15,[1]HDFC!K15,[1]AXIS!K15,[1]ICICI!K15,[1]KOTAK!K15,[1]YES!K15,[1]KAVERI!K15,[1]PKGB!K15,[1]KVGB!K15)</f>
        <v>297231</v>
      </c>
      <c r="L15" s="40">
        <f>SUM([1]CANARA!L15,[1]CORPORATION!L15,[1]SYNDICATE!L15,[1]SBH!L15,[1]SBI!L15,[1]SBM!L15,[1]VIJAYA!L15,[1]allahabad!L15,[1]ANDRA!L15,[1]BOB!L15,[1]BOI!L15,[1]BOM!L15,[1]CBI!L15,[1]DENA!L15,[1]INDIAN!L15,[1]IOB!L15,[1]OBC!L15,[1]PNB!L15,[1]PSB!L15,[1]SBP!L15,[1]SBBJ!L15,[1]SBT!L15,[1]UCO!L15,'[1]UNION BANK '!L15,'[1]UNITED '!L15,[1]IDBI!L15,[1]BMB!L15,[1]KTK!L15,[1]ING!L15,[1]CSB!L15,[1]CUB!L15,[1]DHANALAXMI!L15,[1]FEDERAL!L15,[1]JK!L15,[1]KARUR!L15,[1]LVB!L15,[1]RATNAKAR!L15,[1]SIB!L15,[1]TNMB!L15,[1]INDUSIND!L15,[1]HDFC!L15,[1]AXIS!L15,[1]ICICI!L15,[1]KOTAK!L15,[1]YES!L15,[1]KAVERI!L15,[1]PKGB!L15,[1]KVGB!L15)</f>
        <v>253783</v>
      </c>
      <c r="M15" s="41">
        <f t="shared" si="0"/>
        <v>85.382413005372925</v>
      </c>
      <c r="N15" s="41">
        <f t="shared" si="1"/>
        <v>77.11971167982648</v>
      </c>
    </row>
    <row r="16" spans="1:14" ht="22.5">
      <c r="A16" s="38">
        <v>13</v>
      </c>
      <c r="B16" s="39" t="s">
        <v>123</v>
      </c>
      <c r="C16" s="40">
        <f>SUM([1]CANARA!C16,[1]CORPORATION!C16,[1]SYNDICATE!C16,[1]SBH!C16,[1]SBI!C16,[1]SBM!C16,[1]VIJAYA!C16,[1]allahabad!C16,[1]ANDRA!C16,[1]BOB!C16,[1]BOI!C16,[1]BOM!C16,[1]CBI!C16,[1]DENA!C16,[1]INDIAN!C16,[1]IOB!C16,[1]OBC!C16,[1]PNB!C16,[1]PSB!C16,[1]SBP!C16,[1]SBBJ!C16,[1]SBT!C16,[1]UCO!C16,'[1]UNION BANK '!C16,'[1]UNITED '!C16,[1]IDBI!C16,[1]BMB!C16,[1]KTK!C16,[1]ING!C16,[1]CSB!C16,[1]CUB!C16,[1]DHANALAXMI!C16,[1]FEDERAL!C16,[1]JK!C16,[1]KARUR!C16,[1]LVB!C16,[1]RATNAKAR!C16,[1]SIB!C16,[1]TNMB!C16,[1]INDUSIND!C16,[1]HDFC!C16,[1]AXIS!C16,[1]ICICI!C16,[1]KOTAK!C16,[1]YES!C16,[1]KAVERI!C16,[1]PKGB!C16,[1]KVGB!C16)</f>
        <v>121514</v>
      </c>
      <c r="D16" s="40">
        <f>SUM([1]CANARA!D16,[1]CORPORATION!D16,[1]SYNDICATE!D16,[1]SBH!D16,[1]SBI!D16,[1]SBM!D16,[1]VIJAYA!D16,[1]allahabad!D16,[1]ANDRA!D16,[1]BOB!D16,[1]BOI!D16,[1]BOM!D16,[1]CBI!D16,[1]DENA!D16,[1]INDIAN!D16,[1]IOB!D16,[1]OBC!D16,[1]PNB!D16,[1]PSB!D16,[1]SBP!D16,[1]SBBJ!D16,[1]SBT!D16,[1]UCO!D16,'[1]UNION BANK '!D16,'[1]UNITED '!D16,[1]IDBI!D16,[1]BMB!D16,[1]KTK!D16,[1]ING!D16,[1]CSB!D16,[1]CUB!D16,[1]DHANALAXMI!D16,[1]FEDERAL!D16,[1]JK!D16,[1]KARUR!D16,[1]LVB!D16,[1]RATNAKAR!D16,[1]SIB!D16,[1]TNMB!D16,[1]INDUSIND!D16,[1]HDFC!D16,[1]AXIS!D16,[1]ICICI!D16,[1]KOTAK!D16,[1]YES!D16,[1]KAVERI!D16,[1]PKGB!D16,[1]KVGB!D16)</f>
        <v>40817</v>
      </c>
      <c r="E16" s="40">
        <f>SUM([1]CANARA!E16,[1]CORPORATION!E16,[1]SYNDICATE!E16,[1]SBH!E16,[1]SBI!E16,[1]SBM!E16,[1]VIJAYA!E16,[1]allahabad!E16,[1]ANDRA!E16,[1]BOB!E16,[1]BOI!E16,[1]BOM!E16,[1]CBI!E16,[1]DENA!E16,[1]INDIAN!E16,[1]IOB!E16,[1]OBC!E16,[1]PNB!E16,[1]PSB!E16,[1]SBP!E16,[1]SBBJ!E16,[1]SBT!E16,[1]UCO!E16,'[1]UNION BANK '!E16,'[1]UNITED '!E16,[1]IDBI!E16,[1]BMB!E16,[1]KTK!E16,[1]ING!E16,[1]CSB!E16,[1]CUB!E16,[1]DHANALAXMI!E16,[1]FEDERAL!E16,[1]JK!E16,[1]KARUR!E16,[1]LVB!E16,[1]RATNAKAR!E16,[1]SIB!E16,[1]TNMB!E16,[1]INDUSIND!E16,[1]HDFC!E16,[1]AXIS!E16,[1]ICICI!E16,[1]KOTAK!E16,[1]YES!E16,[1]KAVERI!E16,[1]PKGB!E16,[1]KVGB!E16)</f>
        <v>96771</v>
      </c>
      <c r="F16" s="40">
        <f>SUM([1]CANARA!F16,[1]CORPORATION!F16,[1]SYNDICATE!F16,[1]SBH!F16,[1]SBI!F16,[1]SBM!F16,[1]VIJAYA!F16,[1]allahabad!F16,[1]ANDRA!F16,[1]BOB!F16,[1]BOI!F16,[1]BOM!F16,[1]CBI!F16,[1]DENA!F16,[1]INDIAN!F16,[1]IOB!F16,[1]OBC!F16,[1]PNB!F16,[1]PSB!F16,[1]SBP!F16,[1]SBBJ!F16,[1]SBT!F16,[1]UCO!F16,'[1]UNION BANK '!F16,'[1]UNITED '!F16,[1]IDBI!F16,[1]BMB!F16,[1]KTK!F16,[1]ING!F16,[1]CSB!F16,[1]CUB!F16,[1]DHANALAXMI!F16,[1]FEDERAL!F16,[1]JK!F16,[1]KARUR!F16,[1]LVB!F16,[1]RATNAKAR!F16,[1]SIB!F16,[1]TNMB!F16,[1]INDUSIND!F16,[1]HDFC!F16,[1]AXIS!F16,[1]ICICI!F16,[1]KOTAK!F16,[1]YES!F16,[1]KAVERI!F16,[1]PKGB!F16,[1]KVGB!F16)</f>
        <v>133460</v>
      </c>
      <c r="G16" s="40">
        <f>SUM([1]CANARA!G16,[1]CORPORATION!G16,[1]SYNDICATE!G16,[1]SBH!G16,[1]SBI!G16,[1]SBM!G16,[1]VIJAYA!G16,[1]allahabad!G16,[1]ANDRA!G16,[1]BOB!G16,[1]BOI!G16,[1]BOM!G16,[1]CBI!G16,[1]DENA!G16,[1]INDIAN!G16,[1]IOB!G16,[1]OBC!G16,[1]PNB!G16,[1]PSB!G16,[1]SBP!G16,[1]SBBJ!G16,[1]SBT!G16,[1]UCO!G16,'[1]UNION BANK '!G16,'[1]UNITED '!G16,[1]IDBI!G16,[1]BMB!G16,[1]KTK!G16,[1]ING!G16,[1]CSB!G16,[1]CUB!G16,[1]DHANALAXMI!G16,[1]FEDERAL!G16,[1]JK!G16,[1]KARUR!G16,[1]LVB!G16,[1]RATNAKAR!G16,[1]SIB!G16,[1]TNMB!G16,[1]INDUSIND!G16,[1]HDFC!G16,[1]AXIS!G16,[1]ICICI!G16,[1]KOTAK!G16,[1]YES!G16,[1]KAVERI!G16,[1]PKGB!G16,[1]KVGB!G16)</f>
        <v>392562</v>
      </c>
      <c r="H16" s="40">
        <f>SUM([1]CANARA!H16,[1]CORPORATION!H16,[1]SYNDICATE!H16,[1]SBH!H16,[1]SBI!H16,[1]SBM!H16,[1]VIJAYA!H16,[1]allahabad!H16,[1]ANDRA!H16,[1]BOB!H16,[1]BOI!H16,[1]BOM!H16,[1]CBI!H16,[1]DENA!H16,[1]INDIAN!H16,[1]IOB!H16,[1]OBC!H16,[1]PNB!H16,[1]PSB!H16,[1]SBP!H16,[1]SBBJ!H16,[1]SBT!H16,[1]UCO!H16,'[1]UNION BANK '!H16,'[1]UNITED '!H16,[1]IDBI!H16,[1]BMB!H16,[1]KTK!H16,[1]ING!H16,[1]CSB!H16,[1]CUB!H16,[1]DHANALAXMI!H16,[1]FEDERAL!H16,[1]JK!H16,[1]KARUR!H16,[1]LVB!H16,[1]RATNAKAR!H16,[1]SIB!H16,[1]TNMB!H16,[1]INDUSIND!H16,[1]HDFC!H16,[1]AXIS!H16,[1]ICICI!H16,[1]KOTAK!H16,[1]YES!H16,[1]KAVERI!H16,[1]PKGB!H16,[1]KVGB!H16)</f>
        <v>269046</v>
      </c>
      <c r="I16" s="40">
        <f>SUM([1]CANARA!I16,[1]CORPORATION!I16,[1]SYNDICATE!I16,[1]SBH!I16,[1]SBI!I16,[1]SBM!I16,[1]VIJAYA!I16,[1]allahabad!I16,[1]ANDRA!I16,[1]BOB!I16,[1]BOI!I16,[1]BOM!I16,[1]CBI!I16,[1]DENA!I16,[1]INDIAN!I16,[1]IOB!I16,[1]OBC!I16,[1]PNB!I16,[1]PSB!I16,[1]SBP!I16,[1]SBBJ!I16,[1]SBT!I16,[1]UCO!I16,'[1]UNION BANK '!I16,'[1]UNITED '!I16,[1]IDBI!I16,[1]BMB!I16,[1]KTK!I16,[1]ING!I16,[1]CSB!I16,[1]CUB!I16,[1]DHANALAXMI!I16,[1]FEDERAL!I16,[1]JK!I16,[1]KARUR!I16,[1]LVB!I16,[1]RATNAKAR!I16,[1]SIB!I16,[1]TNMB!I16,[1]INDUSIND!I16,[1]HDFC!I16,[1]AXIS!I16,[1]ICICI!I16,[1]KOTAK!I16,[1]YES!I16,[1]KAVERI!I16,[1]PKGB!I16,[1]KVGB!I16)</f>
        <v>6789.4985738280902</v>
      </c>
      <c r="J16" s="40">
        <f>SUM([1]CANARA!J16,[1]CORPORATION!J16,[1]SYNDICATE!J16,[1]SBH!J16,[1]SBI!J16,[1]SBM!J16,[1]VIJAYA!J16,[1]allahabad!J16,[1]ANDRA!J16,[1]BOB!J16,[1]BOI!J16,[1]BOM!J16,[1]CBI!J16,[1]DENA!J16,[1]INDIAN!J16,[1]IOB!J16,[1]OBC!J16,[1]PNB!J16,[1]PSB!J16,[1]SBP!J16,[1]SBBJ!J16,[1]SBT!J16,[1]UCO!J16,'[1]UNION BANK '!J16,'[1]UNITED '!J16,[1]IDBI!J16,[1]BMB!J16,[1]KTK!J16,[1]ING!J16,[1]CSB!J16,[1]CUB!J16,[1]DHANALAXMI!J16,[1]FEDERAL!J16,[1]JK!J16,[1]KARUR!J16,[1]LVB!J16,[1]RATNAKAR!J16,[1]SIB!J16,[1]TNMB!J16,[1]INDUSIND!J16,[1]HDFC!J16,[1]AXIS!J16,[1]ICICI!J16,[1]KOTAK!J16,[1]YES!J16,[1]KAVERI!J16,[1]PKGB!J16,[1]KVGB!J16)</f>
        <v>72226</v>
      </c>
      <c r="K16" s="40">
        <f>SUM([1]CANARA!K16,[1]CORPORATION!K16,[1]SYNDICATE!K16,[1]SBH!K16,[1]SBI!K16,[1]SBM!K16,[1]VIJAYA!K16,[1]allahabad!K16,[1]ANDRA!K16,[1]BOB!K16,[1]BOI!K16,[1]BOM!K16,[1]CBI!K16,[1]DENA!K16,[1]INDIAN!K16,[1]IOB!K16,[1]OBC!K16,[1]PNB!K16,[1]PSB!K16,[1]SBP!K16,[1]SBBJ!K16,[1]SBT!K16,[1]UCO!K16,'[1]UNION BANK '!K16,'[1]UNITED '!K16,[1]IDBI!K16,[1]BMB!K16,[1]KTK!K16,[1]ING!K16,[1]CSB!K16,[1]CUB!K16,[1]DHANALAXMI!K16,[1]FEDERAL!K16,[1]JK!K16,[1]KARUR!K16,[1]LVB!K16,[1]RATNAKAR!K16,[1]SIB!K16,[1]TNMB!K16,[1]INDUSIND!K16,[1]HDFC!K16,[1]AXIS!K16,[1]ICICI!K16,[1]KOTAK!K16,[1]YES!K16,[1]KAVERI!K16,[1]PKGB!K16,[1]KVGB!K16)</f>
        <v>344222</v>
      </c>
      <c r="L16" s="40">
        <f>SUM([1]CANARA!L16,[1]CORPORATION!L16,[1]SYNDICATE!L16,[1]SBH!L16,[1]SBI!L16,[1]SBM!L16,[1]VIJAYA!L16,[1]allahabad!L16,[1]ANDRA!L16,[1]BOB!L16,[1]BOI!L16,[1]BOM!L16,[1]CBI!L16,[1]DENA!L16,[1]INDIAN!L16,[1]IOB!L16,[1]OBC!L16,[1]PNB!L16,[1]PSB!L16,[1]SBP!L16,[1]SBBJ!L16,[1]SBT!L16,[1]UCO!L16,'[1]UNION BANK '!L16,'[1]UNITED '!L16,[1]IDBI!L16,[1]BMB!L16,[1]KTK!L16,[1]ING!L16,[1]CSB!L16,[1]CUB!L16,[1]DHANALAXMI!L16,[1]FEDERAL!L16,[1]JK!L16,[1]KARUR!L16,[1]LVB!L16,[1]RATNAKAR!L16,[1]SIB!L16,[1]TNMB!L16,[1]INDUSIND!L16,[1]HDFC!L16,[1]AXIS!L16,[1]ICICI!L16,[1]KOTAK!L16,[1]YES!L16,[1]KAVERI!L16,[1]PKGB!L16,[1]KVGB!L16)</f>
        <v>297467</v>
      </c>
      <c r="M16" s="41">
        <f t="shared" si="0"/>
        <v>86.417195879403408</v>
      </c>
      <c r="N16" s="41">
        <f t="shared" si="1"/>
        <v>68.535925535329454</v>
      </c>
    </row>
    <row r="17" spans="1:14" ht="22.5">
      <c r="A17" s="38">
        <v>14</v>
      </c>
      <c r="B17" s="39" t="s">
        <v>124</v>
      </c>
      <c r="C17" s="40">
        <f>SUM([1]CANARA!C17,[1]CORPORATION!C17,[1]SYNDICATE!C17,[1]SBH!C17,[1]SBI!C17,[1]SBM!C17,[1]VIJAYA!C17,[1]allahabad!C17,[1]ANDRA!C17,[1]BOB!C17,[1]BOI!C17,[1]BOM!C17,[1]CBI!C17,[1]DENA!C17,[1]INDIAN!C17,[1]IOB!C17,[1]OBC!C17,[1]PNB!C17,[1]PSB!C17,[1]SBP!C17,[1]SBBJ!C17,[1]SBT!C17,[1]UCO!C17,'[1]UNION BANK '!C17,'[1]UNITED '!C17,[1]IDBI!C17,[1]BMB!C17,[1]KTK!C17,[1]ING!C17,[1]CSB!C17,[1]CUB!C17,[1]DHANALAXMI!C17,[1]FEDERAL!C17,[1]JK!C17,[1]KARUR!C17,[1]LVB!C17,[1]RATNAKAR!C17,[1]SIB!C17,[1]TNMB!C17,[1]INDUSIND!C17,[1]HDFC!C17,[1]AXIS!C17,[1]ICICI!C17,[1]KOTAK!C17,[1]YES!C17,[1]KAVERI!C17,[1]PKGB!C17,[1]KVGB!C17)</f>
        <v>164979</v>
      </c>
      <c r="D17" s="40">
        <f>SUM([1]CANARA!D17,[1]CORPORATION!D17,[1]SYNDICATE!D17,[1]SBH!D17,[1]SBI!D17,[1]SBM!D17,[1]VIJAYA!D17,[1]allahabad!D17,[1]ANDRA!D17,[1]BOB!D17,[1]BOI!D17,[1]BOM!D17,[1]CBI!D17,[1]DENA!D17,[1]INDIAN!D17,[1]IOB!D17,[1]OBC!D17,[1]PNB!D17,[1]PSB!D17,[1]SBP!D17,[1]SBBJ!D17,[1]SBT!D17,[1]UCO!D17,'[1]UNION BANK '!D17,'[1]UNITED '!D17,[1]IDBI!D17,[1]BMB!D17,[1]KTK!D17,[1]ING!D17,[1]CSB!D17,[1]CUB!D17,[1]DHANALAXMI!D17,[1]FEDERAL!D17,[1]JK!D17,[1]KARUR!D17,[1]LVB!D17,[1]RATNAKAR!D17,[1]SIB!D17,[1]TNMB!D17,[1]INDUSIND!D17,[1]HDFC!D17,[1]AXIS!D17,[1]ICICI!D17,[1]KOTAK!D17,[1]YES!D17,[1]KAVERI!D17,[1]PKGB!D17,[1]KVGB!D17)</f>
        <v>100324</v>
      </c>
      <c r="E17" s="40">
        <f>SUM([1]CANARA!E17,[1]CORPORATION!E17,[1]SYNDICATE!E17,[1]SBH!E17,[1]SBI!E17,[1]SBM!E17,[1]VIJAYA!E17,[1]allahabad!E17,[1]ANDRA!E17,[1]BOB!E17,[1]BOI!E17,[1]BOM!E17,[1]CBI!E17,[1]DENA!E17,[1]INDIAN!E17,[1]IOB!E17,[1]OBC!E17,[1]PNB!E17,[1]PSB!E17,[1]SBP!E17,[1]SBBJ!E17,[1]SBT!E17,[1]UCO!E17,'[1]UNION BANK '!E17,'[1]UNITED '!E17,[1]IDBI!E17,[1]BMB!E17,[1]KTK!E17,[1]ING!E17,[1]CSB!E17,[1]CUB!E17,[1]DHANALAXMI!E17,[1]FEDERAL!E17,[1]JK!E17,[1]KARUR!E17,[1]LVB!E17,[1]RATNAKAR!E17,[1]SIB!E17,[1]TNMB!E17,[1]INDUSIND!E17,[1]HDFC!E17,[1]AXIS!E17,[1]ICICI!E17,[1]KOTAK!E17,[1]YES!E17,[1]KAVERI!E17,[1]PKGB!E17,[1]KVGB!E17)</f>
        <v>54555</v>
      </c>
      <c r="F17" s="40">
        <f>SUM([1]CANARA!F17,[1]CORPORATION!F17,[1]SYNDICATE!F17,[1]SBH!F17,[1]SBI!F17,[1]SBM!F17,[1]VIJAYA!F17,[1]allahabad!F17,[1]ANDRA!F17,[1]BOB!F17,[1]BOI!F17,[1]BOM!F17,[1]CBI!F17,[1]DENA!F17,[1]INDIAN!F17,[1]IOB!F17,[1]OBC!F17,[1]PNB!F17,[1]PSB!F17,[1]SBP!F17,[1]SBBJ!F17,[1]SBT!F17,[1]UCO!F17,'[1]UNION BANK '!F17,'[1]UNITED '!F17,[1]IDBI!F17,[1]BMB!F17,[1]KTK!F17,[1]ING!F17,[1]CSB!F17,[1]CUB!F17,[1]DHANALAXMI!F17,[1]FEDERAL!F17,[1]JK!F17,[1]KARUR!F17,[1]LVB!F17,[1]RATNAKAR!F17,[1]SIB!F17,[1]TNMB!F17,[1]INDUSIND!F17,[1]HDFC!F17,[1]AXIS!F17,[1]ICICI!F17,[1]KOTAK!F17,[1]YES!F17,[1]KAVERI!F17,[1]PKGB!F17,[1]KVGB!F17)</f>
        <v>150670</v>
      </c>
      <c r="G17" s="40">
        <f>SUM([1]CANARA!G17,[1]CORPORATION!G17,[1]SYNDICATE!G17,[1]SBH!G17,[1]SBI!G17,[1]SBM!G17,[1]VIJAYA!G17,[1]allahabad!G17,[1]ANDRA!G17,[1]BOB!G17,[1]BOI!G17,[1]BOM!G17,[1]CBI!G17,[1]DENA!G17,[1]INDIAN!G17,[1]IOB!G17,[1]OBC!G17,[1]PNB!G17,[1]PSB!G17,[1]SBP!G17,[1]SBBJ!G17,[1]SBT!G17,[1]UCO!G17,'[1]UNION BANK '!G17,'[1]UNITED '!G17,[1]IDBI!G17,[1]BMB!G17,[1]KTK!G17,[1]ING!G17,[1]CSB!G17,[1]CUB!G17,[1]DHANALAXMI!G17,[1]FEDERAL!G17,[1]JK!G17,[1]KARUR!G17,[1]LVB!G17,[1]RATNAKAR!G17,[1]SIB!G17,[1]TNMB!G17,[1]INDUSIND!G17,[1]HDFC!G17,[1]AXIS!G17,[1]ICICI!G17,[1]KOTAK!G17,[1]YES!G17,[1]KAVERI!G17,[1]PKGB!G17,[1]KVGB!G17)</f>
        <v>470528</v>
      </c>
      <c r="H17" s="40">
        <f>SUM([1]CANARA!H17,[1]CORPORATION!H17,[1]SYNDICATE!H17,[1]SBH!H17,[1]SBI!H17,[1]SBM!H17,[1]VIJAYA!H17,[1]allahabad!H17,[1]ANDRA!H17,[1]BOB!H17,[1]BOI!H17,[1]BOM!H17,[1]CBI!H17,[1]DENA!H17,[1]INDIAN!H17,[1]IOB!H17,[1]OBC!H17,[1]PNB!H17,[1]PSB!H17,[1]SBP!H17,[1]SBBJ!H17,[1]SBT!H17,[1]UCO!H17,'[1]UNION BANK '!H17,'[1]UNITED '!H17,[1]IDBI!H17,[1]BMB!H17,[1]KTK!H17,[1]ING!H17,[1]CSB!H17,[1]CUB!H17,[1]DHANALAXMI!H17,[1]FEDERAL!H17,[1]JK!H17,[1]KARUR!H17,[1]LVB!H17,[1]RATNAKAR!H17,[1]SIB!H17,[1]TNMB!H17,[1]INDUSIND!H17,[1]HDFC!H17,[1]AXIS!H17,[1]ICICI!H17,[1]KOTAK!H17,[1]YES!H17,[1]KAVERI!H17,[1]PKGB!H17,[1]KVGB!H17)</f>
        <v>404978</v>
      </c>
      <c r="I17" s="40">
        <f>SUM([1]CANARA!I17,[1]CORPORATION!I17,[1]SYNDICATE!I17,[1]SBH!I17,[1]SBI!I17,[1]SBM!I17,[1]VIJAYA!I17,[1]allahabad!I17,[1]ANDRA!I17,[1]BOB!I17,[1]BOI!I17,[1]BOM!I17,[1]CBI!I17,[1]DENA!I17,[1]INDIAN!I17,[1]IOB!I17,[1]OBC!I17,[1]PNB!I17,[1]PSB!I17,[1]SBP!I17,[1]SBBJ!I17,[1]SBT!I17,[1]UCO!I17,'[1]UNION BANK '!I17,'[1]UNITED '!I17,[1]IDBI!I17,[1]BMB!I17,[1]KTK!I17,[1]ING!I17,[1]CSB!I17,[1]CUB!I17,[1]DHANALAXMI!I17,[1]FEDERAL!I17,[1]JK!I17,[1]KARUR!I17,[1]LVB!I17,[1]RATNAKAR!I17,[1]SIB!I17,[1]TNMB!I17,[1]INDUSIND!I17,[1]HDFC!I17,[1]AXIS!I17,[1]ICICI!I17,[1]KOTAK!I17,[1]YES!I17,[1]KAVERI!I17,[1]PKGB!I17,[1]KVGB!I17)</f>
        <v>11765.937493899997</v>
      </c>
      <c r="J17" s="40">
        <f>SUM([1]CANARA!J17,[1]CORPORATION!J17,[1]SYNDICATE!J17,[1]SBH!J17,[1]SBI!J17,[1]SBM!J17,[1]VIJAYA!J17,[1]allahabad!J17,[1]ANDRA!J17,[1]BOB!J17,[1]BOI!J17,[1]BOM!J17,[1]CBI!J17,[1]DENA!J17,[1]INDIAN!J17,[1]IOB!J17,[1]OBC!J17,[1]PNB!J17,[1]PSB!J17,[1]SBP!J17,[1]SBBJ!J17,[1]SBT!J17,[1]UCO!J17,'[1]UNION BANK '!J17,'[1]UNITED '!J17,[1]IDBI!J17,[1]BMB!J17,[1]KTK!J17,[1]ING!J17,[1]CSB!J17,[1]CUB!J17,[1]DHANALAXMI!J17,[1]FEDERAL!J17,[1]JK!J17,[1]KARUR!J17,[1]LVB!J17,[1]RATNAKAR!J17,[1]SIB!J17,[1]TNMB!J17,[1]INDUSIND!J17,[1]HDFC!J17,[1]AXIS!J17,[1]ICICI!J17,[1]KOTAK!J17,[1]YES!J17,[1]KAVERI!J17,[1]PKGB!J17,[1]KVGB!J17)</f>
        <v>90423</v>
      </c>
      <c r="K17" s="40">
        <f>SUM([1]CANARA!K17,[1]CORPORATION!K17,[1]SYNDICATE!K17,[1]SBH!K17,[1]SBI!K17,[1]SBM!K17,[1]VIJAYA!K17,[1]allahabad!K17,[1]ANDRA!K17,[1]BOB!K17,[1]BOI!K17,[1]BOM!K17,[1]CBI!K17,[1]DENA!K17,[1]INDIAN!K17,[1]IOB!K17,[1]OBC!K17,[1]PNB!K17,[1]PSB!K17,[1]SBP!K17,[1]SBBJ!K17,[1]SBT!K17,[1]UCO!K17,'[1]UNION BANK '!K17,'[1]UNITED '!K17,[1]IDBI!K17,[1]BMB!K17,[1]KTK!K17,[1]ING!K17,[1]CSB!K17,[1]CUB!K17,[1]DHANALAXMI!K17,[1]FEDERAL!K17,[1]JK!K17,[1]KARUR!K17,[1]LVB!K17,[1]RATNAKAR!K17,[1]SIB!K17,[1]TNMB!K17,[1]INDUSIND!K17,[1]HDFC!K17,[1]AXIS!K17,[1]ICICI!K17,[1]KOTAK!K17,[1]YES!K17,[1]KAVERI!K17,[1]PKGB!K17,[1]KVGB!K17)</f>
        <v>418085</v>
      </c>
      <c r="L17" s="40">
        <f>SUM([1]CANARA!L17,[1]CORPORATION!L17,[1]SYNDICATE!L17,[1]SBH!L17,[1]SBI!L17,[1]SBM!L17,[1]VIJAYA!L17,[1]allahabad!L17,[1]ANDRA!L17,[1]BOB!L17,[1]BOI!L17,[1]BOM!L17,[1]CBI!L17,[1]DENA!L17,[1]INDIAN!L17,[1]IOB!L17,[1]OBC!L17,[1]PNB!L17,[1]PSB!L17,[1]SBP!L17,[1]SBBJ!L17,[1]SBT!L17,[1]UCO!L17,'[1]UNION BANK '!L17,'[1]UNITED '!L17,[1]IDBI!L17,[1]BMB!L17,[1]KTK!L17,[1]ING!L17,[1]CSB!L17,[1]CUB!L17,[1]DHANALAXMI!L17,[1]FEDERAL!L17,[1]JK!L17,[1]KARUR!L17,[1]LVB!L17,[1]RATNAKAR!L17,[1]SIB!L17,[1]TNMB!L17,[1]INDUSIND!L17,[1]HDFC!L17,[1]AXIS!L17,[1]ICICI!L17,[1]KOTAK!L17,[1]YES!L17,[1]KAVERI!L17,[1]PKGB!L17,[1]KVGB!L17)</f>
        <v>309225</v>
      </c>
      <c r="M17" s="41">
        <f t="shared" si="0"/>
        <v>73.962232560364512</v>
      </c>
      <c r="N17" s="41">
        <f t="shared" si="1"/>
        <v>86.068841811751909</v>
      </c>
    </row>
    <row r="18" spans="1:14" ht="22.5">
      <c r="A18" s="38">
        <v>15</v>
      </c>
      <c r="B18" s="39" t="s">
        <v>125</v>
      </c>
      <c r="C18" s="40">
        <f>SUM([1]CANARA!C18,[1]CORPORATION!C18,[1]SYNDICATE!C18,[1]SBH!C18,[1]SBI!C18,[1]SBM!C18,[1]VIJAYA!C18,[1]allahabad!C18,[1]ANDRA!C18,[1]BOB!C18,[1]BOI!C18,[1]BOM!C18,[1]CBI!C18,[1]DENA!C18,[1]INDIAN!C18,[1]IOB!C18,[1]OBC!C18,[1]PNB!C18,[1]PSB!C18,[1]SBP!C18,[1]SBBJ!C18,[1]SBT!C18,[1]UCO!C18,'[1]UNION BANK '!C18,'[1]UNITED '!C18,[1]IDBI!C18,[1]BMB!C18,[1]KTK!C18,[1]ING!C18,[1]CSB!C18,[1]CUB!C18,[1]DHANALAXMI!C18,[1]FEDERAL!C18,[1]JK!C18,[1]KARUR!C18,[1]LVB!C18,[1]RATNAKAR!C18,[1]SIB!C18,[1]TNMB!C18,[1]INDUSIND!C18,[1]HDFC!C18,[1]AXIS!C18,[1]ICICI!C18,[1]KOTAK!C18,[1]YES!C18,[1]KAVERI!C18,[1]PKGB!C18,[1]KVGB!C18)</f>
        <v>157534</v>
      </c>
      <c r="D18" s="40">
        <f>SUM([1]CANARA!D18,[1]CORPORATION!D18,[1]SYNDICATE!D18,[1]SBH!D18,[1]SBI!D18,[1]SBM!D18,[1]VIJAYA!D18,[1]allahabad!D18,[1]ANDRA!D18,[1]BOB!D18,[1]BOI!D18,[1]BOM!D18,[1]CBI!D18,[1]DENA!D18,[1]INDIAN!D18,[1]IOB!D18,[1]OBC!D18,[1]PNB!D18,[1]PSB!D18,[1]SBP!D18,[1]SBBJ!D18,[1]SBT!D18,[1]UCO!D18,'[1]UNION BANK '!D18,'[1]UNITED '!D18,[1]IDBI!D18,[1]BMB!D18,[1]KTK!D18,[1]ING!D18,[1]CSB!D18,[1]CUB!D18,[1]DHANALAXMI!D18,[1]FEDERAL!D18,[1]JK!D18,[1]KARUR!D18,[1]LVB!D18,[1]RATNAKAR!D18,[1]SIB!D18,[1]TNMB!D18,[1]INDUSIND!D18,[1]HDFC!D18,[1]AXIS!D18,[1]ICICI!D18,[1]KOTAK!D18,[1]YES!D18,[1]KAVERI!D18,[1]PKGB!D18,[1]KVGB!D18)</f>
        <v>36227</v>
      </c>
      <c r="E18" s="40">
        <f>SUM([1]CANARA!E18,[1]CORPORATION!E18,[1]SYNDICATE!E18,[1]SBH!E18,[1]SBI!E18,[1]SBM!E18,[1]VIJAYA!E18,[1]allahabad!E18,[1]ANDRA!E18,[1]BOB!E18,[1]BOI!E18,[1]BOM!E18,[1]CBI!E18,[1]DENA!E18,[1]INDIAN!E18,[1]IOB!E18,[1]OBC!E18,[1]PNB!E18,[1]PSB!E18,[1]SBP!E18,[1]SBBJ!E18,[1]SBT!E18,[1]UCO!E18,'[1]UNION BANK '!E18,'[1]UNITED '!E18,[1]IDBI!E18,[1]BMB!E18,[1]KTK!E18,[1]ING!E18,[1]CSB!E18,[1]CUB!E18,[1]DHANALAXMI!E18,[1]FEDERAL!E18,[1]JK!E18,[1]KARUR!E18,[1]LVB!E18,[1]RATNAKAR!E18,[1]SIB!E18,[1]TNMB!E18,[1]INDUSIND!E18,[1]HDFC!E18,[1]AXIS!E18,[1]ICICI!E18,[1]KOTAK!E18,[1]YES!E18,[1]KAVERI!E18,[1]PKGB!E18,[1]KVGB!E18)</f>
        <v>38594</v>
      </c>
      <c r="F18" s="40">
        <f>SUM([1]CANARA!F18,[1]CORPORATION!F18,[1]SYNDICATE!F18,[1]SBH!F18,[1]SBI!F18,[1]SBM!F18,[1]VIJAYA!F18,[1]allahabad!F18,[1]ANDRA!F18,[1]BOB!F18,[1]BOI!F18,[1]BOM!F18,[1]CBI!F18,[1]DENA!F18,[1]INDIAN!F18,[1]IOB!F18,[1]OBC!F18,[1]PNB!F18,[1]PSB!F18,[1]SBP!F18,[1]SBBJ!F18,[1]SBT!F18,[1]UCO!F18,'[1]UNION BANK '!F18,'[1]UNITED '!F18,[1]IDBI!F18,[1]BMB!F18,[1]KTK!F18,[1]ING!F18,[1]CSB!F18,[1]CUB!F18,[1]DHANALAXMI!F18,[1]FEDERAL!F18,[1]JK!F18,[1]KARUR!F18,[1]LVB!F18,[1]RATNAKAR!F18,[1]SIB!F18,[1]TNMB!F18,[1]INDUSIND!F18,[1]HDFC!F18,[1]AXIS!F18,[1]ICICI!F18,[1]KOTAK!F18,[1]YES!F18,[1]KAVERI!F18,[1]PKGB!F18,[1]KVGB!F18)</f>
        <v>47947</v>
      </c>
      <c r="G18" s="40">
        <f>SUM([1]CANARA!G18,[1]CORPORATION!G18,[1]SYNDICATE!G18,[1]SBH!G18,[1]SBI!G18,[1]SBM!G18,[1]VIJAYA!G18,[1]allahabad!G18,[1]ANDRA!G18,[1]BOB!G18,[1]BOI!G18,[1]BOM!G18,[1]CBI!G18,[1]DENA!G18,[1]INDIAN!G18,[1]IOB!G18,[1]OBC!G18,[1]PNB!G18,[1]PSB!G18,[1]SBP!G18,[1]SBBJ!G18,[1]SBT!G18,[1]UCO!G18,'[1]UNION BANK '!G18,'[1]UNITED '!G18,[1]IDBI!G18,[1]BMB!G18,[1]KTK!G18,[1]ING!G18,[1]CSB!G18,[1]CUB!G18,[1]DHANALAXMI!G18,[1]FEDERAL!G18,[1]JK!G18,[1]KARUR!G18,[1]LVB!G18,[1]RATNAKAR!G18,[1]SIB!G18,[1]TNMB!G18,[1]INDUSIND!G18,[1]HDFC!G18,[1]AXIS!G18,[1]ICICI!G18,[1]KOTAK!G18,[1]YES!G18,[1]KAVERI!G18,[1]PKGB!G18,[1]KVGB!G18)</f>
        <v>280302</v>
      </c>
      <c r="H18" s="40">
        <f>SUM([1]CANARA!H18,[1]CORPORATION!H18,[1]SYNDICATE!H18,[1]SBH!H18,[1]SBI!H18,[1]SBM!H18,[1]VIJAYA!H18,[1]allahabad!H18,[1]ANDRA!H18,[1]BOB!H18,[1]BOI!H18,[1]BOM!H18,[1]CBI!H18,[1]DENA!H18,[1]INDIAN!H18,[1]IOB!H18,[1]OBC!H18,[1]PNB!H18,[1]PSB!H18,[1]SBP!H18,[1]SBBJ!H18,[1]SBT!H18,[1]UCO!H18,'[1]UNION BANK '!H18,'[1]UNITED '!H18,[1]IDBI!H18,[1]BMB!H18,[1]KTK!H18,[1]ING!H18,[1]CSB!H18,[1]CUB!H18,[1]DHANALAXMI!H18,[1]FEDERAL!H18,[1]JK!H18,[1]KARUR!H18,[1]LVB!H18,[1]RATNAKAR!H18,[1]SIB!H18,[1]TNMB!H18,[1]INDUSIND!H18,[1]HDFC!H18,[1]AXIS!H18,[1]ICICI!H18,[1]KOTAK!H18,[1]YES!H18,[1]KAVERI!H18,[1]PKGB!H18,[1]KVGB!H18)</f>
        <v>234074</v>
      </c>
      <c r="I18" s="40">
        <f>SUM([1]CANARA!I18,[1]CORPORATION!I18,[1]SYNDICATE!I18,[1]SBH!I18,[1]SBI!I18,[1]SBM!I18,[1]VIJAYA!I18,[1]allahabad!I18,[1]ANDRA!I18,[1]BOB!I18,[1]BOI!I18,[1]BOM!I18,[1]CBI!I18,[1]DENA!I18,[1]INDIAN!I18,[1]IOB!I18,[1]OBC!I18,[1]PNB!I18,[1]PSB!I18,[1]SBP!I18,[1]SBBJ!I18,[1]SBT!I18,[1]UCO!I18,'[1]UNION BANK '!I18,'[1]UNITED '!I18,[1]IDBI!I18,[1]BMB!I18,[1]KTK!I18,[1]ING!I18,[1]CSB!I18,[1]CUB!I18,[1]DHANALAXMI!I18,[1]FEDERAL!I18,[1]JK!I18,[1]KARUR!I18,[1]LVB!I18,[1]RATNAKAR!I18,[1]SIB!I18,[1]TNMB!I18,[1]INDUSIND!I18,[1]HDFC!I18,[1]AXIS!I18,[1]ICICI!I18,[1]KOTAK!I18,[1]YES!I18,[1]KAVERI!I18,[1]PKGB!I18,[1]KVGB!I18)</f>
        <v>8735.9377134000006</v>
      </c>
      <c r="J18" s="40">
        <f>SUM([1]CANARA!J18,[1]CORPORATION!J18,[1]SYNDICATE!J18,[1]SBH!J18,[1]SBI!J18,[1]SBM!J18,[1]VIJAYA!J18,[1]allahabad!J18,[1]ANDRA!J18,[1]BOB!J18,[1]BOI!J18,[1]BOM!J18,[1]CBI!J18,[1]DENA!J18,[1]INDIAN!J18,[1]IOB!J18,[1]OBC!J18,[1]PNB!J18,[1]PSB!J18,[1]SBP!J18,[1]SBBJ!J18,[1]SBT!J18,[1]UCO!J18,'[1]UNION BANK '!J18,'[1]UNITED '!J18,[1]IDBI!J18,[1]BMB!J18,[1]KTK!J18,[1]ING!J18,[1]CSB!J18,[1]CUB!J18,[1]DHANALAXMI!J18,[1]FEDERAL!J18,[1]JK!J18,[1]KARUR!J18,[1]LVB!J18,[1]RATNAKAR!J18,[1]SIB!J18,[1]TNMB!J18,[1]INDUSIND!J18,[1]HDFC!J18,[1]AXIS!J18,[1]ICICI!J18,[1]KOTAK!J18,[1]YES!J18,[1]KAVERI!J18,[1]PKGB!J18,[1]KVGB!J18)</f>
        <v>43298</v>
      </c>
      <c r="K18" s="40">
        <f>SUM([1]CANARA!K18,[1]CORPORATION!K18,[1]SYNDICATE!K18,[1]SBH!K18,[1]SBI!K18,[1]SBM!K18,[1]VIJAYA!K18,[1]allahabad!K18,[1]ANDRA!K18,[1]BOB!K18,[1]BOI!K18,[1]BOM!K18,[1]CBI!K18,[1]DENA!K18,[1]INDIAN!K18,[1]IOB!K18,[1]OBC!K18,[1]PNB!K18,[1]PSB!K18,[1]SBP!K18,[1]SBBJ!K18,[1]SBT!K18,[1]UCO!K18,'[1]UNION BANK '!K18,'[1]UNITED '!K18,[1]IDBI!K18,[1]BMB!K18,[1]KTK!K18,[1]ING!K18,[1]CSB!K18,[1]CUB!K18,[1]DHANALAXMI!K18,[1]FEDERAL!K18,[1]JK!K18,[1]KARUR!K18,[1]LVB!K18,[1]RATNAKAR!K18,[1]SIB!K18,[1]TNMB!K18,[1]INDUSIND!K18,[1]HDFC!K18,[1]AXIS!K18,[1]ICICI!K18,[1]KOTAK!K18,[1]YES!K18,[1]KAVERI!K18,[1]PKGB!K18,[1]KVGB!K18)</f>
        <v>261217</v>
      </c>
      <c r="L18" s="40">
        <f>SUM([1]CANARA!L18,[1]CORPORATION!L18,[1]SYNDICATE!L18,[1]SBH!L18,[1]SBI!L18,[1]SBM!L18,[1]VIJAYA!L18,[1]allahabad!L18,[1]ANDRA!L18,[1]BOB!L18,[1]BOI!L18,[1]BOM!L18,[1]CBI!L18,[1]DENA!L18,[1]INDIAN!L18,[1]IOB!L18,[1]OBC!L18,[1]PNB!L18,[1]PSB!L18,[1]SBP!L18,[1]SBBJ!L18,[1]SBT!L18,[1]UCO!L18,'[1]UNION BANK '!L18,'[1]UNITED '!L18,[1]IDBI!L18,[1]BMB!L18,[1]KTK!L18,[1]ING!L18,[1]CSB!L18,[1]CUB!L18,[1]DHANALAXMI!L18,[1]FEDERAL!L18,[1]JK!L18,[1]KARUR!L18,[1]LVB!L18,[1]RATNAKAR!L18,[1]SIB!L18,[1]TNMB!L18,[1]INDUSIND!L18,[1]HDFC!L18,[1]AXIS!L18,[1]ICICI!L18,[1]KOTAK!L18,[1]YES!L18,[1]KAVERI!L18,[1]PKGB!L18,[1]KVGB!L18)</f>
        <v>223189</v>
      </c>
      <c r="M18" s="41">
        <f t="shared" si="0"/>
        <v>85.441988844523891</v>
      </c>
      <c r="N18" s="41">
        <f t="shared" si="1"/>
        <v>83.507788028626265</v>
      </c>
    </row>
    <row r="19" spans="1:14" ht="22.5">
      <c r="A19" s="38">
        <v>16</v>
      </c>
      <c r="B19" s="39" t="s">
        <v>126</v>
      </c>
      <c r="C19" s="40">
        <f>SUM([1]CANARA!C19,[1]CORPORATION!C19,[1]SYNDICATE!C19,[1]SBH!C19,[1]SBI!C19,[1]SBM!C19,[1]VIJAYA!C19,[1]allahabad!C19,[1]ANDRA!C19,[1]BOB!C19,[1]BOI!C19,[1]BOM!C19,[1]CBI!C19,[1]DENA!C19,[1]INDIAN!C19,[1]IOB!C19,[1]OBC!C19,[1]PNB!C19,[1]PSB!C19,[1]SBP!C19,[1]SBBJ!C19,[1]SBT!C19,[1]UCO!C19,'[1]UNION BANK '!C19,'[1]UNITED '!C19,[1]IDBI!C19,[1]BMB!C19,[1]KTK!C19,[1]ING!C19,[1]CSB!C19,[1]CUB!C19,[1]DHANALAXMI!C19,[1]FEDERAL!C19,[1]JK!C19,[1]KARUR!C19,[1]LVB!C19,[1]RATNAKAR!C19,[1]SIB!C19,[1]TNMB!C19,[1]INDUSIND!C19,[1]HDFC!C19,[1]AXIS!C19,[1]ICICI!C19,[1]KOTAK!C19,[1]YES!C19,[1]KAVERI!C19,[1]PKGB!C19,[1]KVGB!C19)</f>
        <v>25694</v>
      </c>
      <c r="D19" s="40">
        <f>SUM([1]CANARA!D19,[1]CORPORATION!D19,[1]SYNDICATE!D19,[1]SBH!D19,[1]SBI!D19,[1]SBM!D19,[1]VIJAYA!D19,[1]allahabad!D19,[1]ANDRA!D19,[1]BOB!D19,[1]BOI!D19,[1]BOM!D19,[1]CBI!D19,[1]DENA!D19,[1]INDIAN!D19,[1]IOB!D19,[1]OBC!D19,[1]PNB!D19,[1]PSB!D19,[1]SBP!D19,[1]SBBJ!D19,[1]SBT!D19,[1]UCO!D19,'[1]UNION BANK '!D19,'[1]UNITED '!D19,[1]IDBI!D19,[1]BMB!D19,[1]KTK!D19,[1]ING!D19,[1]CSB!D19,[1]CUB!D19,[1]DHANALAXMI!D19,[1]FEDERAL!D19,[1]JK!D19,[1]KARUR!D19,[1]LVB!D19,[1]RATNAKAR!D19,[1]SIB!D19,[1]TNMB!D19,[1]INDUSIND!D19,[1]HDFC!D19,[1]AXIS!D19,[1]ICICI!D19,[1]KOTAK!D19,[1]YES!D19,[1]KAVERI!D19,[1]PKGB!D19,[1]KVGB!D19)</f>
        <v>25593</v>
      </c>
      <c r="E19" s="40">
        <f>SUM([1]CANARA!E19,[1]CORPORATION!E19,[1]SYNDICATE!E19,[1]SBH!E19,[1]SBI!E19,[1]SBM!E19,[1]VIJAYA!E19,[1]allahabad!E19,[1]ANDRA!E19,[1]BOB!E19,[1]BOI!E19,[1]BOM!E19,[1]CBI!E19,[1]DENA!E19,[1]INDIAN!E19,[1]IOB!E19,[1]OBC!E19,[1]PNB!E19,[1]PSB!E19,[1]SBP!E19,[1]SBBJ!E19,[1]SBT!E19,[1]UCO!E19,'[1]UNION BANK '!E19,'[1]UNITED '!E19,[1]IDBI!E19,[1]BMB!E19,[1]KTK!E19,[1]ING!E19,[1]CSB!E19,[1]CUB!E19,[1]DHANALAXMI!E19,[1]FEDERAL!E19,[1]JK!E19,[1]KARUR!E19,[1]LVB!E19,[1]RATNAKAR!E19,[1]SIB!E19,[1]TNMB!E19,[1]INDUSIND!E19,[1]HDFC!E19,[1]AXIS!E19,[1]ICICI!E19,[1]KOTAK!E19,[1]YES!E19,[1]KAVERI!E19,[1]PKGB!E19,[1]KVGB!E19)</f>
        <v>114021</v>
      </c>
      <c r="F19" s="40">
        <f>SUM([1]CANARA!F19,[1]CORPORATION!F19,[1]SYNDICATE!F19,[1]SBH!F19,[1]SBI!F19,[1]SBM!F19,[1]VIJAYA!F19,[1]allahabad!F19,[1]ANDRA!F19,[1]BOB!F19,[1]BOI!F19,[1]BOM!F19,[1]CBI!F19,[1]DENA!F19,[1]INDIAN!F19,[1]IOB!F19,[1]OBC!F19,[1]PNB!F19,[1]PSB!F19,[1]SBP!F19,[1]SBBJ!F19,[1]SBT!F19,[1]UCO!F19,'[1]UNION BANK '!F19,'[1]UNITED '!F19,[1]IDBI!F19,[1]BMB!F19,[1]KTK!F19,[1]ING!F19,[1]CSB!F19,[1]CUB!F19,[1]DHANALAXMI!F19,[1]FEDERAL!F19,[1]JK!F19,[1]KARUR!F19,[1]LVB!F19,[1]RATNAKAR!F19,[1]SIB!F19,[1]TNMB!F19,[1]INDUSIND!F19,[1]HDFC!F19,[1]AXIS!F19,[1]ICICI!F19,[1]KOTAK!F19,[1]YES!F19,[1]KAVERI!F19,[1]PKGB!F19,[1]KVGB!F19)</f>
        <v>219973</v>
      </c>
      <c r="G19" s="40">
        <f>SUM([1]CANARA!G19,[1]CORPORATION!G19,[1]SYNDICATE!G19,[1]SBH!G19,[1]SBI!G19,[1]SBM!G19,[1]VIJAYA!G19,[1]allahabad!G19,[1]ANDRA!G19,[1]BOB!G19,[1]BOI!G19,[1]BOM!G19,[1]CBI!G19,[1]DENA!G19,[1]INDIAN!G19,[1]IOB!G19,[1]OBC!G19,[1]PNB!G19,[1]PSB!G19,[1]SBP!G19,[1]SBBJ!G19,[1]SBT!G19,[1]UCO!G19,'[1]UNION BANK '!G19,'[1]UNITED '!G19,[1]IDBI!G19,[1]BMB!G19,[1]KTK!G19,[1]ING!G19,[1]CSB!G19,[1]CUB!G19,[1]DHANALAXMI!G19,[1]FEDERAL!G19,[1]JK!G19,[1]KARUR!G19,[1]LVB!G19,[1]RATNAKAR!G19,[1]SIB!G19,[1]TNMB!G19,[1]INDUSIND!G19,[1]HDFC!G19,[1]AXIS!G19,[1]ICICI!G19,[1]KOTAK!G19,[1]YES!G19,[1]KAVERI!G19,[1]PKGB!G19,[1]KVGB!G19)</f>
        <v>385281</v>
      </c>
      <c r="H19" s="40">
        <f>SUM([1]CANARA!H19,[1]CORPORATION!H19,[1]SYNDICATE!H19,[1]SBH!H19,[1]SBI!H19,[1]SBM!H19,[1]VIJAYA!H19,[1]allahabad!H19,[1]ANDRA!H19,[1]BOB!H19,[1]BOI!H19,[1]BOM!H19,[1]CBI!H19,[1]DENA!H19,[1]INDIAN!H19,[1]IOB!H19,[1]OBC!H19,[1]PNB!H19,[1]PSB!H19,[1]SBP!H19,[1]SBBJ!H19,[1]SBT!H19,[1]UCO!H19,'[1]UNION BANK '!H19,'[1]UNITED '!H19,[1]IDBI!H19,[1]BMB!H19,[1]KTK!H19,[1]ING!H19,[1]CSB!H19,[1]CUB!H19,[1]DHANALAXMI!H19,[1]FEDERAL!H19,[1]JK!H19,[1]KARUR!H19,[1]LVB!H19,[1]RATNAKAR!H19,[1]SIB!H19,[1]TNMB!H19,[1]INDUSIND!H19,[1]HDFC!H19,[1]AXIS!H19,[1]ICICI!H19,[1]KOTAK!H19,[1]YES!H19,[1]KAVERI!H19,[1]PKGB!H19,[1]KVGB!H19)</f>
        <v>259207</v>
      </c>
      <c r="I19" s="40">
        <f>SUM([1]CANARA!I19,[1]CORPORATION!I19,[1]SYNDICATE!I19,[1]SBH!I19,[1]SBI!I19,[1]SBM!I19,[1]VIJAYA!I19,[1]allahabad!I19,[1]ANDRA!I19,[1]BOB!I19,[1]BOI!I19,[1]BOM!I19,[1]CBI!I19,[1]DENA!I19,[1]INDIAN!I19,[1]IOB!I19,[1]OBC!I19,[1]PNB!I19,[1]PSB!I19,[1]SBP!I19,[1]SBBJ!I19,[1]SBT!I19,[1]UCO!I19,'[1]UNION BANK '!I19,'[1]UNITED '!I19,[1]IDBI!I19,[1]BMB!I19,[1]KTK!I19,[1]ING!I19,[1]CSB!I19,[1]CUB!I19,[1]DHANALAXMI!I19,[1]FEDERAL!I19,[1]JK!I19,[1]KARUR!I19,[1]LVB!I19,[1]RATNAKAR!I19,[1]SIB!I19,[1]TNMB!I19,[1]INDUSIND!I19,[1]HDFC!I19,[1]AXIS!I19,[1]ICICI!I19,[1]KOTAK!I19,[1]YES!I19,[1]KAVERI!I19,[1]PKGB!I19,[1]KVGB!I19)</f>
        <v>6368.7665084543387</v>
      </c>
      <c r="J19" s="40">
        <f>SUM([1]CANARA!J19,[1]CORPORATION!J19,[1]SYNDICATE!J19,[1]SBH!J19,[1]SBI!J19,[1]SBM!J19,[1]VIJAYA!J19,[1]allahabad!J19,[1]ANDRA!J19,[1]BOB!J19,[1]BOI!J19,[1]BOM!J19,[1]CBI!J19,[1]DENA!J19,[1]INDIAN!J19,[1]IOB!J19,[1]OBC!J19,[1]PNB!J19,[1]PSB!J19,[1]SBP!J19,[1]SBBJ!J19,[1]SBT!J19,[1]UCO!J19,'[1]UNION BANK '!J19,'[1]UNITED '!J19,[1]IDBI!J19,[1]BMB!J19,[1]KTK!J19,[1]ING!J19,[1]CSB!J19,[1]CUB!J19,[1]DHANALAXMI!J19,[1]FEDERAL!J19,[1]JK!J19,[1]KARUR!J19,[1]LVB!J19,[1]RATNAKAR!J19,[1]SIB!J19,[1]TNMB!J19,[1]INDUSIND!J19,[1]HDFC!J19,[1]AXIS!J19,[1]ICICI!J19,[1]KOTAK!J19,[1]YES!J19,[1]KAVERI!J19,[1]PKGB!J19,[1]KVGB!J19)</f>
        <v>119741</v>
      </c>
      <c r="K19" s="40">
        <f>SUM([1]CANARA!K19,[1]CORPORATION!K19,[1]SYNDICATE!K19,[1]SBH!K19,[1]SBI!K19,[1]SBM!K19,[1]VIJAYA!K19,[1]allahabad!K19,[1]ANDRA!K19,[1]BOB!K19,[1]BOI!K19,[1]BOM!K19,[1]CBI!K19,[1]DENA!K19,[1]INDIAN!K19,[1]IOB!K19,[1]OBC!K19,[1]PNB!K19,[1]PSB!K19,[1]SBP!K19,[1]SBBJ!K19,[1]SBT!K19,[1]UCO!K19,'[1]UNION BANK '!K19,'[1]UNITED '!K19,[1]IDBI!K19,[1]BMB!K19,[1]KTK!K19,[1]ING!K19,[1]CSB!K19,[1]CUB!K19,[1]DHANALAXMI!K19,[1]FEDERAL!K19,[1]JK!K19,[1]KARUR!K19,[1]LVB!K19,[1]RATNAKAR!K19,[1]SIB!K19,[1]TNMB!K19,[1]INDUSIND!K19,[1]HDFC!K19,[1]AXIS!K19,[1]ICICI!K19,[1]KOTAK!K19,[1]YES!K19,[1]KAVERI!K19,[1]PKGB!K19,[1]KVGB!K19)</f>
        <v>359282</v>
      </c>
      <c r="L19" s="40">
        <f>SUM([1]CANARA!L19,[1]CORPORATION!L19,[1]SYNDICATE!L19,[1]SBH!L19,[1]SBI!L19,[1]SBM!L19,[1]VIJAYA!L19,[1]allahabad!L19,[1]ANDRA!L19,[1]BOB!L19,[1]BOI!L19,[1]BOM!L19,[1]CBI!L19,[1]DENA!L19,[1]INDIAN!L19,[1]IOB!L19,[1]OBC!L19,[1]PNB!L19,[1]PSB!L19,[1]SBP!L19,[1]SBBJ!L19,[1]SBT!L19,[1]UCO!L19,'[1]UNION BANK '!L19,'[1]UNITED '!L19,[1]IDBI!L19,[1]BMB!L19,[1]KTK!L19,[1]ING!L19,[1]CSB!L19,[1]CUB!L19,[1]DHANALAXMI!L19,[1]FEDERAL!L19,[1]JK!L19,[1]KARUR!L19,[1]LVB!L19,[1]RATNAKAR!L19,[1]SIB!L19,[1]TNMB!L19,[1]INDUSIND!L19,[1]HDFC!L19,[1]AXIS!L19,[1]ICICI!L19,[1]KOTAK!L19,[1]YES!L19,[1]KAVERI!L19,[1]PKGB!L19,[1]KVGB!L19)</f>
        <v>328220</v>
      </c>
      <c r="M19" s="41">
        <f t="shared" si="0"/>
        <v>91.354423544736449</v>
      </c>
      <c r="N19" s="41">
        <f t="shared" si="1"/>
        <v>67.277389749299871</v>
      </c>
    </row>
    <row r="20" spans="1:14" ht="22.5">
      <c r="A20" s="38">
        <v>17</v>
      </c>
      <c r="B20" s="39" t="s">
        <v>127</v>
      </c>
      <c r="C20" s="40">
        <f>SUM([1]CANARA!C20,[1]CORPORATION!C20,[1]SYNDICATE!C20,[1]SBH!C20,[1]SBI!C20,[1]SBM!C20,[1]VIJAYA!C20,[1]allahabad!C20,[1]ANDRA!C20,[1]BOB!C20,[1]BOI!C20,[1]BOM!C20,[1]CBI!C20,[1]DENA!C20,[1]INDIAN!C20,[1]IOB!C20,[1]OBC!C20,[1]PNB!C20,[1]PSB!C20,[1]SBP!C20,[1]SBBJ!C20,[1]SBT!C20,[1]UCO!C20,'[1]UNION BANK '!C20,'[1]UNITED '!C20,[1]IDBI!C20,[1]BMB!C20,[1]KTK!C20,[1]ING!C20,[1]CSB!C20,[1]CUB!C20,[1]DHANALAXMI!C20,[1]FEDERAL!C20,[1]JK!C20,[1]KARUR!C20,[1]LVB!C20,[1]RATNAKAR!C20,[1]SIB!C20,[1]TNMB!C20,[1]INDUSIND!C20,[1]HDFC!C20,[1]AXIS!C20,[1]ICICI!C20,[1]KOTAK!C20,[1]YES!C20,[1]KAVERI!C20,[1]PKGB!C20,[1]KVGB!C20)</f>
        <v>139088</v>
      </c>
      <c r="D20" s="40">
        <f>SUM([1]CANARA!D20,[1]CORPORATION!D20,[1]SYNDICATE!D20,[1]SBH!D20,[1]SBI!D20,[1]SBM!D20,[1]VIJAYA!D20,[1]allahabad!D20,[1]ANDRA!D20,[1]BOB!D20,[1]BOI!D20,[1]BOM!D20,[1]CBI!D20,[1]DENA!D20,[1]INDIAN!D20,[1]IOB!D20,[1]OBC!D20,[1]PNB!D20,[1]PSB!D20,[1]SBP!D20,[1]SBBJ!D20,[1]SBT!D20,[1]UCO!D20,'[1]UNION BANK '!D20,'[1]UNITED '!D20,[1]IDBI!D20,[1]BMB!D20,[1]KTK!D20,[1]ING!D20,[1]CSB!D20,[1]CUB!D20,[1]DHANALAXMI!D20,[1]FEDERAL!D20,[1]JK!D20,[1]KARUR!D20,[1]LVB!D20,[1]RATNAKAR!D20,[1]SIB!D20,[1]TNMB!D20,[1]INDUSIND!D20,[1]HDFC!D20,[1]AXIS!D20,[1]ICICI!D20,[1]KOTAK!D20,[1]YES!D20,[1]KAVERI!D20,[1]PKGB!D20,[1]KVGB!D20)</f>
        <v>23369</v>
      </c>
      <c r="E20" s="40">
        <f>SUM([1]CANARA!E20,[1]CORPORATION!E20,[1]SYNDICATE!E20,[1]SBH!E20,[1]SBI!E20,[1]SBM!E20,[1]VIJAYA!E20,[1]allahabad!E20,[1]ANDRA!E20,[1]BOB!E20,[1]BOI!E20,[1]BOM!E20,[1]CBI!E20,[1]DENA!E20,[1]INDIAN!E20,[1]IOB!E20,[1]OBC!E20,[1]PNB!E20,[1]PSB!E20,[1]SBP!E20,[1]SBBJ!E20,[1]SBT!E20,[1]UCO!E20,'[1]UNION BANK '!E20,'[1]UNITED '!E20,[1]IDBI!E20,[1]BMB!E20,[1]KTK!E20,[1]ING!E20,[1]CSB!E20,[1]CUB!E20,[1]DHANALAXMI!E20,[1]FEDERAL!E20,[1]JK!E20,[1]KARUR!E20,[1]LVB!E20,[1]RATNAKAR!E20,[1]SIB!E20,[1]TNMB!E20,[1]INDUSIND!E20,[1]HDFC!E20,[1]AXIS!E20,[1]ICICI!E20,[1]KOTAK!E20,[1]YES!E20,[1]KAVERI!E20,[1]PKGB!E20,[1]KVGB!E20)</f>
        <v>78842</v>
      </c>
      <c r="F20" s="40">
        <f>SUM([1]CANARA!F20,[1]CORPORATION!F20,[1]SYNDICATE!F20,[1]SBH!F20,[1]SBI!F20,[1]SBM!F20,[1]VIJAYA!F20,[1]allahabad!F20,[1]ANDRA!F20,[1]BOB!F20,[1]BOI!F20,[1]BOM!F20,[1]CBI!F20,[1]DENA!F20,[1]INDIAN!F20,[1]IOB!F20,[1]OBC!F20,[1]PNB!F20,[1]PSB!F20,[1]SBP!F20,[1]SBBJ!F20,[1]SBT!F20,[1]UCO!F20,'[1]UNION BANK '!F20,'[1]UNITED '!F20,[1]IDBI!F20,[1]BMB!F20,[1]KTK!F20,[1]ING!F20,[1]CSB!F20,[1]CUB!F20,[1]DHANALAXMI!F20,[1]FEDERAL!F20,[1]JK!F20,[1]KARUR!F20,[1]LVB!F20,[1]RATNAKAR!F20,[1]SIB!F20,[1]TNMB!F20,[1]INDUSIND!F20,[1]HDFC!F20,[1]AXIS!F20,[1]ICICI!F20,[1]KOTAK!F20,[1]YES!F20,[1]KAVERI!F20,[1]PKGB!F20,[1]KVGB!F20)</f>
        <v>48572</v>
      </c>
      <c r="G20" s="40">
        <f>SUM([1]CANARA!G20,[1]CORPORATION!G20,[1]SYNDICATE!G20,[1]SBH!G20,[1]SBI!G20,[1]SBM!G20,[1]VIJAYA!G20,[1]allahabad!G20,[1]ANDRA!G20,[1]BOB!G20,[1]BOI!G20,[1]BOM!G20,[1]CBI!G20,[1]DENA!G20,[1]INDIAN!G20,[1]IOB!G20,[1]OBC!G20,[1]PNB!G20,[1]PSB!G20,[1]SBP!G20,[1]SBBJ!G20,[1]SBT!G20,[1]UCO!G20,'[1]UNION BANK '!G20,'[1]UNITED '!G20,[1]IDBI!G20,[1]BMB!G20,[1]KTK!G20,[1]ING!G20,[1]CSB!G20,[1]CUB!G20,[1]DHANALAXMI!G20,[1]FEDERAL!G20,[1]JK!G20,[1]KARUR!G20,[1]LVB!G20,[1]RATNAKAR!G20,[1]SIB!G20,[1]TNMB!G20,[1]INDUSIND!G20,[1]HDFC!G20,[1]AXIS!G20,[1]ICICI!G20,[1]KOTAK!G20,[1]YES!G20,[1]KAVERI!G20,[1]PKGB!G20,[1]KVGB!G20)</f>
        <v>289871</v>
      </c>
      <c r="H20" s="40">
        <f>SUM([1]CANARA!H20,[1]CORPORATION!H20,[1]SYNDICATE!H20,[1]SBH!H20,[1]SBI!H20,[1]SBM!H20,[1]VIJAYA!H20,[1]allahabad!H20,[1]ANDRA!H20,[1]BOB!H20,[1]BOI!H20,[1]BOM!H20,[1]CBI!H20,[1]DENA!H20,[1]INDIAN!H20,[1]IOB!H20,[1]OBC!H20,[1]PNB!H20,[1]PSB!H20,[1]SBP!H20,[1]SBBJ!H20,[1]SBT!H20,[1]UCO!H20,'[1]UNION BANK '!H20,'[1]UNITED '!H20,[1]IDBI!H20,[1]BMB!H20,[1]KTK!H20,[1]ING!H20,[1]CSB!H20,[1]CUB!H20,[1]DHANALAXMI!H20,[1]FEDERAL!H20,[1]JK!H20,[1]KARUR!H20,[1]LVB!H20,[1]RATNAKAR!H20,[1]SIB!H20,[1]TNMB!H20,[1]INDUSIND!H20,[1]HDFC!H20,[1]AXIS!H20,[1]ICICI!H20,[1]KOTAK!H20,[1]YES!H20,[1]KAVERI!H20,[1]PKGB!H20,[1]KVGB!H20)</f>
        <v>216022</v>
      </c>
      <c r="I20" s="40">
        <f>SUM([1]CANARA!I20,[1]CORPORATION!I20,[1]SYNDICATE!I20,[1]SBH!I20,[1]SBI!I20,[1]SBM!I20,[1]VIJAYA!I20,[1]allahabad!I20,[1]ANDRA!I20,[1]BOB!I20,[1]BOI!I20,[1]BOM!I20,[1]CBI!I20,[1]DENA!I20,[1]INDIAN!I20,[1]IOB!I20,[1]OBC!I20,[1]PNB!I20,[1]PSB!I20,[1]SBP!I20,[1]SBBJ!I20,[1]SBT!I20,[1]UCO!I20,'[1]UNION BANK '!I20,'[1]UNITED '!I20,[1]IDBI!I20,[1]BMB!I20,[1]KTK!I20,[1]ING!I20,[1]CSB!I20,[1]CUB!I20,[1]DHANALAXMI!I20,[1]FEDERAL!I20,[1]JK!I20,[1]KARUR!I20,[1]LVB!I20,[1]RATNAKAR!I20,[1]SIB!I20,[1]TNMB!I20,[1]INDUSIND!I20,[1]HDFC!I20,[1]AXIS!I20,[1]ICICI!I20,[1]KOTAK!I20,[1]YES!I20,[1]KAVERI!I20,[1]PKGB!I20,[1]KVGB!I20)</f>
        <v>7082.5107194999991</v>
      </c>
      <c r="J20" s="40">
        <f>SUM([1]CANARA!J20,[1]CORPORATION!J20,[1]SYNDICATE!J20,[1]SBH!J20,[1]SBI!J20,[1]SBM!J20,[1]VIJAYA!J20,[1]allahabad!J20,[1]ANDRA!J20,[1]BOB!J20,[1]BOI!J20,[1]BOM!J20,[1]CBI!J20,[1]DENA!J20,[1]INDIAN!J20,[1]IOB!J20,[1]OBC!J20,[1]PNB!J20,[1]PSB!J20,[1]SBP!J20,[1]SBBJ!J20,[1]SBT!J20,[1]UCO!J20,'[1]UNION BANK '!J20,'[1]UNITED '!J20,[1]IDBI!J20,[1]BMB!J20,[1]KTK!J20,[1]ING!J20,[1]CSB!J20,[1]CUB!J20,[1]DHANALAXMI!J20,[1]FEDERAL!J20,[1]JK!J20,[1]KARUR!J20,[1]LVB!J20,[1]RATNAKAR!J20,[1]SIB!J20,[1]TNMB!J20,[1]INDUSIND!J20,[1]HDFC!J20,[1]AXIS!J20,[1]ICICI!J20,[1]KOTAK!J20,[1]YES!J20,[1]KAVERI!J20,[1]PKGB!J20,[1]KVGB!J20)</f>
        <v>48779</v>
      </c>
      <c r="K20" s="40">
        <f>SUM([1]CANARA!K20,[1]CORPORATION!K20,[1]SYNDICATE!K20,[1]SBH!K20,[1]SBI!K20,[1]SBM!K20,[1]VIJAYA!K20,[1]allahabad!K20,[1]ANDRA!K20,[1]BOB!K20,[1]BOI!K20,[1]BOM!K20,[1]CBI!K20,[1]DENA!K20,[1]INDIAN!K20,[1]IOB!K20,[1]OBC!K20,[1]PNB!K20,[1]PSB!K20,[1]SBP!K20,[1]SBBJ!K20,[1]SBT!K20,[1]UCO!K20,'[1]UNION BANK '!K20,'[1]UNITED '!K20,[1]IDBI!K20,[1]BMB!K20,[1]KTK!K20,[1]ING!K20,[1]CSB!K20,[1]CUB!K20,[1]DHANALAXMI!K20,[1]FEDERAL!K20,[1]JK!K20,[1]KARUR!K20,[1]LVB!K20,[1]RATNAKAR!K20,[1]SIB!K20,[1]TNMB!K20,[1]INDUSIND!K20,[1]HDFC!K20,[1]AXIS!K20,[1]ICICI!K20,[1]KOTAK!K20,[1]YES!K20,[1]KAVERI!K20,[1]PKGB!K20,[1]KVGB!K20)</f>
        <v>250517</v>
      </c>
      <c r="L20" s="40">
        <f>SUM([1]CANARA!L20,[1]CORPORATION!L20,[1]SYNDICATE!L20,[1]SBH!L20,[1]SBI!L20,[1]SBM!L20,[1]VIJAYA!L20,[1]allahabad!L20,[1]ANDRA!L20,[1]BOB!L20,[1]BOI!L20,[1]BOM!L20,[1]CBI!L20,[1]DENA!L20,[1]INDIAN!L20,[1]IOB!L20,[1]OBC!L20,[1]PNB!L20,[1]PSB!L20,[1]SBP!L20,[1]SBBJ!L20,[1]SBT!L20,[1]UCO!L20,'[1]UNION BANK '!L20,'[1]UNITED '!L20,[1]IDBI!L20,[1]BMB!L20,[1]KTK!L20,[1]ING!L20,[1]CSB!L20,[1]CUB!L20,[1]DHANALAXMI!L20,[1]FEDERAL!L20,[1]JK!L20,[1]KARUR!L20,[1]LVB!L20,[1]RATNAKAR!L20,[1]SIB!L20,[1]TNMB!L20,[1]INDUSIND!L20,[1]HDFC!L20,[1]AXIS!L20,[1]ICICI!L20,[1]KOTAK!L20,[1]YES!L20,[1]KAVERI!L20,[1]PKGB!L20,[1]KVGB!L20)</f>
        <v>208666</v>
      </c>
      <c r="M20" s="41">
        <f t="shared" si="0"/>
        <v>83.294147702551129</v>
      </c>
      <c r="N20" s="41">
        <f t="shared" si="1"/>
        <v>74.523494933953387</v>
      </c>
    </row>
    <row r="21" spans="1:14" ht="22.5">
      <c r="A21" s="38">
        <v>18</v>
      </c>
      <c r="B21" s="39" t="s">
        <v>128</v>
      </c>
      <c r="C21" s="40">
        <f>SUM([1]CANARA!C21,[1]CORPORATION!C21,[1]SYNDICATE!C21,[1]SBH!C21,[1]SBI!C21,[1]SBM!C21,[1]VIJAYA!C21,[1]allahabad!C21,[1]ANDRA!C21,[1]BOB!C21,[1]BOI!C21,[1]BOM!C21,[1]CBI!C21,[1]DENA!C21,[1]INDIAN!C21,[1]IOB!C21,[1]OBC!C21,[1]PNB!C21,[1]PSB!C21,[1]SBP!C21,[1]SBBJ!C21,[1]SBT!C21,[1]UCO!C21,'[1]UNION BANK '!C21,'[1]UNITED '!C21,[1]IDBI!C21,[1]BMB!C21,[1]KTK!C21,[1]ING!C21,[1]CSB!C21,[1]CUB!C21,[1]DHANALAXMI!C21,[1]FEDERAL!C21,[1]JK!C21,[1]KARUR!C21,[1]LVB!C21,[1]RATNAKAR!C21,[1]SIB!C21,[1]TNMB!C21,[1]INDUSIND!C21,[1]HDFC!C21,[1]AXIS!C21,[1]ICICI!C21,[1]KOTAK!C21,[1]YES!C21,[1]KAVERI!C21,[1]PKGB!C21,[1]KVGB!C21)</f>
        <v>299756</v>
      </c>
      <c r="D21" s="40">
        <f>SUM([1]CANARA!D21,[1]CORPORATION!D21,[1]SYNDICATE!D21,[1]SBH!D21,[1]SBI!D21,[1]SBM!D21,[1]VIJAYA!D21,[1]allahabad!D21,[1]ANDRA!D21,[1]BOB!D21,[1]BOI!D21,[1]BOM!D21,[1]CBI!D21,[1]DENA!D21,[1]INDIAN!D21,[1]IOB!D21,[1]OBC!D21,[1]PNB!D21,[1]PSB!D21,[1]SBP!D21,[1]SBBJ!D21,[1]SBT!D21,[1]UCO!D21,'[1]UNION BANK '!D21,'[1]UNITED '!D21,[1]IDBI!D21,[1]BMB!D21,[1]KTK!D21,[1]ING!D21,[1]CSB!D21,[1]CUB!D21,[1]DHANALAXMI!D21,[1]FEDERAL!D21,[1]JK!D21,[1]KARUR!D21,[1]LVB!D21,[1]RATNAKAR!D21,[1]SIB!D21,[1]TNMB!D21,[1]INDUSIND!D21,[1]HDFC!D21,[1]AXIS!D21,[1]ICICI!D21,[1]KOTAK!D21,[1]YES!D21,[1]KAVERI!D21,[1]PKGB!D21,[1]KVGB!D21)</f>
        <v>39876</v>
      </c>
      <c r="E21" s="40">
        <f>SUM([1]CANARA!E21,[1]CORPORATION!E21,[1]SYNDICATE!E21,[1]SBH!E21,[1]SBI!E21,[1]SBM!E21,[1]VIJAYA!E21,[1]allahabad!E21,[1]ANDRA!E21,[1]BOB!E21,[1]BOI!E21,[1]BOM!E21,[1]CBI!E21,[1]DENA!E21,[1]INDIAN!E21,[1]IOB!E21,[1]OBC!E21,[1]PNB!E21,[1]PSB!E21,[1]SBP!E21,[1]SBBJ!E21,[1]SBT!E21,[1]UCO!E21,'[1]UNION BANK '!E21,'[1]UNITED '!E21,[1]IDBI!E21,[1]BMB!E21,[1]KTK!E21,[1]ING!E21,[1]CSB!E21,[1]CUB!E21,[1]DHANALAXMI!E21,[1]FEDERAL!E21,[1]JK!E21,[1]KARUR!E21,[1]LVB!E21,[1]RATNAKAR!E21,[1]SIB!E21,[1]TNMB!E21,[1]INDUSIND!E21,[1]HDFC!E21,[1]AXIS!E21,[1]ICICI!E21,[1]KOTAK!E21,[1]YES!E21,[1]KAVERI!E21,[1]PKGB!E21,[1]KVGB!E21)</f>
        <v>90541</v>
      </c>
      <c r="F21" s="40">
        <f>SUM([1]CANARA!F21,[1]CORPORATION!F21,[1]SYNDICATE!F21,[1]SBH!F21,[1]SBI!F21,[1]SBM!F21,[1]VIJAYA!F21,[1]allahabad!F21,[1]ANDRA!F21,[1]BOB!F21,[1]BOI!F21,[1]BOM!F21,[1]CBI!F21,[1]DENA!F21,[1]INDIAN!F21,[1]IOB!F21,[1]OBC!F21,[1]PNB!F21,[1]PSB!F21,[1]SBP!F21,[1]SBBJ!F21,[1]SBT!F21,[1]UCO!F21,'[1]UNION BANK '!F21,'[1]UNITED '!F21,[1]IDBI!F21,[1]BMB!F21,[1]KTK!F21,[1]ING!F21,[1]CSB!F21,[1]CUB!F21,[1]DHANALAXMI!F21,[1]FEDERAL!F21,[1]JK!F21,[1]KARUR!F21,[1]LVB!F21,[1]RATNAKAR!F21,[1]SIB!F21,[1]TNMB!F21,[1]INDUSIND!F21,[1]HDFC!F21,[1]AXIS!F21,[1]ICICI!F21,[1]KOTAK!F21,[1]YES!F21,[1]KAVERI!F21,[1]PKGB!F21,[1]KVGB!F21)</f>
        <v>61613</v>
      </c>
      <c r="G21" s="40">
        <f>SUM([1]CANARA!G21,[1]CORPORATION!G21,[1]SYNDICATE!G21,[1]SBH!G21,[1]SBI!G21,[1]SBM!G21,[1]VIJAYA!G21,[1]allahabad!G21,[1]ANDRA!G21,[1]BOB!G21,[1]BOI!G21,[1]BOM!G21,[1]CBI!G21,[1]DENA!G21,[1]INDIAN!G21,[1]IOB!G21,[1]OBC!G21,[1]PNB!G21,[1]PSB!G21,[1]SBP!G21,[1]SBBJ!G21,[1]SBT!G21,[1]UCO!G21,'[1]UNION BANK '!G21,'[1]UNITED '!G21,[1]IDBI!G21,[1]BMB!G21,[1]KTK!G21,[1]ING!G21,[1]CSB!G21,[1]CUB!G21,[1]DHANALAXMI!G21,[1]FEDERAL!G21,[1]JK!G21,[1]KARUR!G21,[1]LVB!G21,[1]RATNAKAR!G21,[1]SIB!G21,[1]TNMB!G21,[1]INDUSIND!G21,[1]HDFC!G21,[1]AXIS!G21,[1]ICICI!G21,[1]KOTAK!G21,[1]YES!G21,[1]KAVERI!G21,[1]PKGB!G21,[1]KVGB!G21)</f>
        <v>491786</v>
      </c>
      <c r="H21" s="40">
        <f>SUM([1]CANARA!H21,[1]CORPORATION!H21,[1]SYNDICATE!H21,[1]SBH!H21,[1]SBI!H21,[1]SBM!H21,[1]VIJAYA!H21,[1]allahabad!H21,[1]ANDRA!H21,[1]BOB!H21,[1]BOI!H21,[1]BOM!H21,[1]CBI!H21,[1]DENA!H21,[1]INDIAN!H21,[1]IOB!H21,[1]OBC!H21,[1]PNB!H21,[1]PSB!H21,[1]SBP!H21,[1]SBBJ!H21,[1]SBT!H21,[1]UCO!H21,'[1]UNION BANK '!H21,'[1]UNITED '!H21,[1]IDBI!H21,[1]BMB!H21,[1]KTK!H21,[1]ING!H21,[1]CSB!H21,[1]CUB!H21,[1]DHANALAXMI!H21,[1]FEDERAL!H21,[1]JK!H21,[1]KARUR!H21,[1]LVB!H21,[1]RATNAKAR!H21,[1]SIB!H21,[1]TNMB!H21,[1]INDUSIND!H21,[1]HDFC!H21,[1]AXIS!H21,[1]ICICI!H21,[1]KOTAK!H21,[1]YES!H21,[1]KAVERI!H21,[1]PKGB!H21,[1]KVGB!H21)</f>
        <v>397063</v>
      </c>
      <c r="I21" s="40">
        <f>SUM([1]CANARA!I21,[1]CORPORATION!I21,[1]SYNDICATE!I21,[1]SBH!I21,[1]SBI!I21,[1]SBM!I21,[1]VIJAYA!I21,[1]allahabad!I21,[1]ANDRA!I21,[1]BOB!I21,[1]BOI!I21,[1]BOM!I21,[1]CBI!I21,[1]DENA!I21,[1]INDIAN!I21,[1]IOB!I21,[1]OBC!I21,[1]PNB!I21,[1]PSB!I21,[1]SBP!I21,[1]SBBJ!I21,[1]SBT!I21,[1]UCO!I21,'[1]UNION BANK '!I21,'[1]UNITED '!I21,[1]IDBI!I21,[1]BMB!I21,[1]KTK!I21,[1]ING!I21,[1]CSB!I21,[1]CUB!I21,[1]DHANALAXMI!I21,[1]FEDERAL!I21,[1]JK!I21,[1]KARUR!I21,[1]LVB!I21,[1]RATNAKAR!I21,[1]SIB!I21,[1]TNMB!I21,[1]INDUSIND!I21,[1]HDFC!I21,[1]AXIS!I21,[1]ICICI!I21,[1]KOTAK!I21,[1]YES!I21,[1]KAVERI!I21,[1]PKGB!I21,[1]KVGB!I21)</f>
        <v>10441.4129254</v>
      </c>
      <c r="J21" s="40">
        <f>SUM([1]CANARA!J21,[1]CORPORATION!J21,[1]SYNDICATE!J21,[1]SBH!J21,[1]SBI!J21,[1]SBM!J21,[1]VIJAYA!J21,[1]allahabad!J21,[1]ANDRA!J21,[1]BOB!J21,[1]BOI!J21,[1]BOM!J21,[1]CBI!J21,[1]DENA!J21,[1]INDIAN!J21,[1]IOB!J21,[1]OBC!J21,[1]PNB!J21,[1]PSB!J21,[1]SBP!J21,[1]SBBJ!J21,[1]SBT!J21,[1]UCO!J21,'[1]UNION BANK '!J21,'[1]UNITED '!J21,[1]IDBI!J21,[1]BMB!J21,[1]KTK!J21,[1]ING!J21,[1]CSB!J21,[1]CUB!J21,[1]DHANALAXMI!J21,[1]FEDERAL!J21,[1]JK!J21,[1]KARUR!J21,[1]LVB!J21,[1]RATNAKAR!J21,[1]SIB!J21,[1]TNMB!J21,[1]INDUSIND!J21,[1]HDFC!J21,[1]AXIS!J21,[1]ICICI!J21,[1]KOTAK!J21,[1]YES!J21,[1]KAVERI!J21,[1]PKGB!J21,[1]KVGB!J21)</f>
        <v>85888</v>
      </c>
      <c r="K21" s="40">
        <f>SUM([1]CANARA!K21,[1]CORPORATION!K21,[1]SYNDICATE!K21,[1]SBH!K21,[1]SBI!K21,[1]SBM!K21,[1]VIJAYA!K21,[1]allahabad!K21,[1]ANDRA!K21,[1]BOB!K21,[1]BOI!K21,[1]BOM!K21,[1]CBI!K21,[1]DENA!K21,[1]INDIAN!K21,[1]IOB!K21,[1]OBC!K21,[1]PNB!K21,[1]PSB!K21,[1]SBP!K21,[1]SBBJ!K21,[1]SBT!K21,[1]UCO!K21,'[1]UNION BANK '!K21,'[1]UNITED '!K21,[1]IDBI!K21,[1]BMB!K21,[1]KTK!K21,[1]ING!K21,[1]CSB!K21,[1]CUB!K21,[1]DHANALAXMI!K21,[1]FEDERAL!K21,[1]JK!K21,[1]KARUR!K21,[1]LVB!K21,[1]RATNAKAR!K21,[1]SIB!K21,[1]TNMB!K21,[1]INDUSIND!K21,[1]HDFC!K21,[1]AXIS!K21,[1]ICICI!K21,[1]KOTAK!K21,[1]YES!K21,[1]KAVERI!K21,[1]PKGB!K21,[1]KVGB!K21)</f>
        <v>465291</v>
      </c>
      <c r="L21" s="40">
        <f>SUM([1]CANARA!L21,[1]CORPORATION!L21,[1]SYNDICATE!L21,[1]SBH!L21,[1]SBI!L21,[1]SBM!L21,[1]VIJAYA!L21,[1]allahabad!L21,[1]ANDRA!L21,[1]BOB!L21,[1]BOI!L21,[1]BOM!L21,[1]CBI!L21,[1]DENA!L21,[1]INDIAN!L21,[1]IOB!L21,[1]OBC!L21,[1]PNB!L21,[1]PSB!L21,[1]SBP!L21,[1]SBBJ!L21,[1]SBT!L21,[1]UCO!L21,'[1]UNION BANK '!L21,'[1]UNITED '!L21,[1]IDBI!L21,[1]BMB!L21,[1]KTK!L21,[1]ING!L21,[1]CSB!L21,[1]CUB!L21,[1]DHANALAXMI!L21,[1]FEDERAL!L21,[1]JK!L21,[1]KARUR!L21,[1]LVB!L21,[1]RATNAKAR!L21,[1]SIB!L21,[1]TNMB!L21,[1]INDUSIND!L21,[1]HDFC!L21,[1]AXIS!L21,[1]ICICI!L21,[1]KOTAK!L21,[1]YES!L21,[1]KAVERI!L21,[1]PKGB!L21,[1]KVGB!L21)</f>
        <v>394750</v>
      </c>
      <c r="M21" s="41">
        <f t="shared" si="0"/>
        <v>84.839380086870364</v>
      </c>
      <c r="N21" s="41">
        <f t="shared" si="1"/>
        <v>80.738979962829362</v>
      </c>
    </row>
    <row r="22" spans="1:14" ht="22.5">
      <c r="A22" s="38">
        <v>19</v>
      </c>
      <c r="B22" s="39" t="s">
        <v>129</v>
      </c>
      <c r="C22" s="40">
        <f>SUM([1]CANARA!C22,[1]CORPORATION!C22,[1]SYNDICATE!C22,[1]SBH!C22,[1]SBI!C22,[1]SBM!C22,[1]VIJAYA!C22,[1]allahabad!C22,[1]ANDRA!C22,[1]BOB!C22,[1]BOI!C22,[1]BOM!C22,[1]CBI!C22,[1]DENA!C22,[1]INDIAN!C22,[1]IOB!C22,[1]OBC!C22,[1]PNB!C22,[1]PSB!C22,[1]SBP!C22,[1]SBBJ!C22,[1]SBT!C22,[1]UCO!C22,'[1]UNION BANK '!C22,'[1]UNITED '!C22,[1]IDBI!C22,[1]BMB!C22,[1]KTK!C22,[1]ING!C22,[1]CSB!C22,[1]CUB!C22,[1]DHANALAXMI!C22,[1]FEDERAL!C22,[1]JK!C22,[1]KARUR!C22,[1]LVB!C22,[1]RATNAKAR!C22,[1]SIB!C22,[1]TNMB!C22,[1]INDUSIND!C22,[1]HDFC!C22,[1]AXIS!C22,[1]ICICI!C22,[1]KOTAK!C22,[1]YES!C22,[1]KAVERI!C22,[1]PKGB!C22,[1]KVGB!C22)</f>
        <v>38009</v>
      </c>
      <c r="D22" s="40">
        <f>SUM([1]CANARA!D22,[1]CORPORATION!D22,[1]SYNDICATE!D22,[1]SBH!D22,[1]SBI!D22,[1]SBM!D22,[1]VIJAYA!D22,[1]allahabad!D22,[1]ANDRA!D22,[1]BOB!D22,[1]BOI!D22,[1]BOM!D22,[1]CBI!D22,[1]DENA!D22,[1]INDIAN!D22,[1]IOB!D22,[1]OBC!D22,[1]PNB!D22,[1]PSB!D22,[1]SBP!D22,[1]SBBJ!D22,[1]SBT!D22,[1]UCO!D22,'[1]UNION BANK '!D22,'[1]UNITED '!D22,[1]IDBI!D22,[1]BMB!D22,[1]KTK!D22,[1]ING!D22,[1]CSB!D22,[1]CUB!D22,[1]DHANALAXMI!D22,[1]FEDERAL!D22,[1]JK!D22,[1]KARUR!D22,[1]LVB!D22,[1]RATNAKAR!D22,[1]SIB!D22,[1]TNMB!D22,[1]INDUSIND!D22,[1]HDFC!D22,[1]AXIS!D22,[1]ICICI!D22,[1]KOTAK!D22,[1]YES!D22,[1]KAVERI!D22,[1]PKGB!D22,[1]KVGB!D22)</f>
        <v>3279</v>
      </c>
      <c r="E22" s="40">
        <f>SUM([1]CANARA!E22,[1]CORPORATION!E22,[1]SYNDICATE!E22,[1]SBH!E22,[1]SBI!E22,[1]SBM!E22,[1]VIJAYA!E22,[1]allahabad!E22,[1]ANDRA!E22,[1]BOB!E22,[1]BOI!E22,[1]BOM!E22,[1]CBI!E22,[1]DENA!E22,[1]INDIAN!E22,[1]IOB!E22,[1]OBC!E22,[1]PNB!E22,[1]PSB!E22,[1]SBP!E22,[1]SBBJ!E22,[1]SBT!E22,[1]UCO!E22,'[1]UNION BANK '!E22,'[1]UNITED '!E22,[1]IDBI!E22,[1]BMB!E22,[1]KTK!E22,[1]ING!E22,[1]CSB!E22,[1]CUB!E22,[1]DHANALAXMI!E22,[1]FEDERAL!E22,[1]JK!E22,[1]KARUR!E22,[1]LVB!E22,[1]RATNAKAR!E22,[1]SIB!E22,[1]TNMB!E22,[1]INDUSIND!E22,[1]HDFC!E22,[1]AXIS!E22,[1]ICICI!E22,[1]KOTAK!E22,[1]YES!E22,[1]KAVERI!E22,[1]PKGB!E22,[1]KVGB!E22)</f>
        <v>50339</v>
      </c>
      <c r="F22" s="40">
        <f>SUM([1]CANARA!F22,[1]CORPORATION!F22,[1]SYNDICATE!F22,[1]SBH!F22,[1]SBI!F22,[1]SBM!F22,[1]VIJAYA!F22,[1]allahabad!F22,[1]ANDRA!F22,[1]BOB!F22,[1]BOI!F22,[1]BOM!F22,[1]CBI!F22,[1]DENA!F22,[1]INDIAN!F22,[1]IOB!F22,[1]OBC!F22,[1]PNB!F22,[1]PSB!F22,[1]SBP!F22,[1]SBBJ!F22,[1]SBT!F22,[1]UCO!F22,'[1]UNION BANK '!F22,'[1]UNITED '!F22,[1]IDBI!F22,[1]BMB!F22,[1]KTK!F22,[1]ING!F22,[1]CSB!F22,[1]CUB!F22,[1]DHANALAXMI!F22,[1]FEDERAL!F22,[1]JK!F22,[1]KARUR!F22,[1]LVB!F22,[1]RATNAKAR!F22,[1]SIB!F22,[1]TNMB!F22,[1]INDUSIND!F22,[1]HDFC!F22,[1]AXIS!F22,[1]ICICI!F22,[1]KOTAK!F22,[1]YES!F22,[1]KAVERI!F22,[1]PKGB!F22,[1]KVGB!F22)</f>
        <v>15779</v>
      </c>
      <c r="G22" s="40">
        <f>SUM([1]CANARA!G22,[1]CORPORATION!G22,[1]SYNDICATE!G22,[1]SBH!G22,[1]SBI!G22,[1]SBM!G22,[1]VIJAYA!G22,[1]allahabad!G22,[1]ANDRA!G22,[1]BOB!G22,[1]BOI!G22,[1]BOM!G22,[1]CBI!G22,[1]DENA!G22,[1]INDIAN!G22,[1]IOB!G22,[1]OBC!G22,[1]PNB!G22,[1]PSB!G22,[1]SBP!G22,[1]SBBJ!G22,[1]SBT!G22,[1]UCO!G22,'[1]UNION BANK '!G22,'[1]UNITED '!G22,[1]IDBI!G22,[1]BMB!G22,[1]KTK!G22,[1]ING!G22,[1]CSB!G22,[1]CUB!G22,[1]DHANALAXMI!G22,[1]FEDERAL!G22,[1]JK!G22,[1]KARUR!G22,[1]LVB!G22,[1]RATNAKAR!G22,[1]SIB!G22,[1]TNMB!G22,[1]INDUSIND!G22,[1]HDFC!G22,[1]AXIS!G22,[1]ICICI!G22,[1]KOTAK!G22,[1]YES!G22,[1]KAVERI!G22,[1]PKGB!G22,[1]KVGB!G22)</f>
        <v>107406</v>
      </c>
      <c r="H22" s="40">
        <f>SUM([1]CANARA!H22,[1]CORPORATION!H22,[1]SYNDICATE!H22,[1]SBH!H22,[1]SBI!H22,[1]SBM!H22,[1]VIJAYA!H22,[1]allahabad!H22,[1]ANDRA!H22,[1]BOB!H22,[1]BOI!H22,[1]BOM!H22,[1]CBI!H22,[1]DENA!H22,[1]INDIAN!H22,[1]IOB!H22,[1]OBC!H22,[1]PNB!H22,[1]PSB!H22,[1]SBP!H22,[1]SBBJ!H22,[1]SBT!H22,[1]UCO!H22,'[1]UNION BANK '!H22,'[1]UNITED '!H22,[1]IDBI!H22,[1]BMB!H22,[1]KTK!H22,[1]ING!H22,[1]CSB!H22,[1]CUB!H22,[1]DHANALAXMI!H22,[1]FEDERAL!H22,[1]JK!H22,[1]KARUR!H22,[1]LVB!H22,[1]RATNAKAR!H22,[1]SIB!H22,[1]TNMB!H22,[1]INDUSIND!H22,[1]HDFC!H22,[1]AXIS!H22,[1]ICICI!H22,[1]KOTAK!H22,[1]YES!H22,[1]KAVERI!H22,[1]PKGB!H22,[1]KVGB!H22)</f>
        <v>65821</v>
      </c>
      <c r="I22" s="40">
        <f>SUM([1]CANARA!I22,[1]CORPORATION!I22,[1]SYNDICATE!I22,[1]SBH!I22,[1]SBI!I22,[1]SBM!I22,[1]VIJAYA!I22,[1]allahabad!I22,[1]ANDRA!I22,[1]BOB!I22,[1]BOI!I22,[1]BOM!I22,[1]CBI!I22,[1]DENA!I22,[1]INDIAN!I22,[1]IOB!I22,[1]OBC!I22,[1]PNB!I22,[1]PSB!I22,[1]SBP!I22,[1]SBBJ!I22,[1]SBT!I22,[1]UCO!I22,'[1]UNION BANK '!I22,'[1]UNITED '!I22,[1]IDBI!I22,[1]BMB!I22,[1]KTK!I22,[1]ING!I22,[1]CSB!I22,[1]CUB!I22,[1]DHANALAXMI!I22,[1]FEDERAL!I22,[1]JK!I22,[1]KARUR!I22,[1]LVB!I22,[1]RATNAKAR!I22,[1]SIB!I22,[1]TNMB!I22,[1]INDUSIND!I22,[1]HDFC!I22,[1]AXIS!I22,[1]ICICI!I22,[1]KOTAK!I22,[1]YES!I22,[1]KAVERI!I22,[1]PKGB!I22,[1]KVGB!I22)</f>
        <v>2238.3047723</v>
      </c>
      <c r="J22" s="40">
        <f>SUM([1]CANARA!J22,[1]CORPORATION!J22,[1]SYNDICATE!J22,[1]SBH!J22,[1]SBI!J22,[1]SBM!J22,[1]VIJAYA!J22,[1]allahabad!J22,[1]ANDRA!J22,[1]BOB!J22,[1]BOI!J22,[1]BOM!J22,[1]CBI!J22,[1]DENA!J22,[1]INDIAN!J22,[1]IOB!J22,[1]OBC!J22,[1]PNB!J22,[1]PSB!J22,[1]SBP!J22,[1]SBBJ!J22,[1]SBT!J22,[1]UCO!J22,'[1]UNION BANK '!J22,'[1]UNITED '!J22,[1]IDBI!J22,[1]BMB!J22,[1]KTK!J22,[1]ING!J22,[1]CSB!J22,[1]CUB!J22,[1]DHANALAXMI!J22,[1]FEDERAL!J22,[1]JK!J22,[1]KARUR!J22,[1]LVB!J22,[1]RATNAKAR!J22,[1]SIB!J22,[1]TNMB!J22,[1]INDUSIND!J22,[1]HDFC!J22,[1]AXIS!J22,[1]ICICI!J22,[1]KOTAK!J22,[1]YES!J22,[1]KAVERI!J22,[1]PKGB!J22,[1]KVGB!J22)</f>
        <v>17784</v>
      </c>
      <c r="K22" s="40">
        <f>SUM([1]CANARA!K22,[1]CORPORATION!K22,[1]SYNDICATE!K22,[1]SBH!K22,[1]SBI!K22,[1]SBM!K22,[1]VIJAYA!K22,[1]allahabad!K22,[1]ANDRA!K22,[1]BOB!K22,[1]BOI!K22,[1]BOM!K22,[1]CBI!K22,[1]DENA!K22,[1]INDIAN!K22,[1]IOB!K22,[1]OBC!K22,[1]PNB!K22,[1]PSB!K22,[1]SBP!K22,[1]SBBJ!K22,[1]SBT!K22,[1]UCO!K22,'[1]UNION BANK '!K22,'[1]UNITED '!K22,[1]IDBI!K22,[1]BMB!K22,[1]KTK!K22,[1]ING!K22,[1]CSB!K22,[1]CUB!K22,[1]DHANALAXMI!K22,[1]FEDERAL!K22,[1]JK!K22,[1]KARUR!K22,[1]LVB!K22,[1]RATNAKAR!K22,[1]SIB!K22,[1]TNMB!K22,[1]INDUSIND!K22,[1]HDFC!K22,[1]AXIS!K22,[1]ICICI!K22,[1]KOTAK!K22,[1]YES!K22,[1]KAVERI!K22,[1]PKGB!K22,[1]KVGB!K22)</f>
        <v>89132</v>
      </c>
      <c r="L22" s="40">
        <f>SUM([1]CANARA!L22,[1]CORPORATION!L22,[1]SYNDICATE!L22,[1]SBH!L22,[1]SBI!L22,[1]SBM!L22,[1]VIJAYA!L22,[1]allahabad!L22,[1]ANDRA!L22,[1]BOB!L22,[1]BOI!L22,[1]BOM!L22,[1]CBI!L22,[1]DENA!L22,[1]INDIAN!L22,[1]IOB!L22,[1]OBC!L22,[1]PNB!L22,[1]PSB!L22,[1]SBP!L22,[1]SBBJ!L22,[1]SBT!L22,[1]UCO!L22,'[1]UNION BANK '!L22,'[1]UNITED '!L22,[1]IDBI!L22,[1]BMB!L22,[1]KTK!L22,[1]ING!L22,[1]CSB!L22,[1]CUB!L22,[1]DHANALAXMI!L22,[1]FEDERAL!L22,[1]JK!L22,[1]KARUR!L22,[1]LVB!L22,[1]RATNAKAR!L22,[1]SIB!L22,[1]TNMB!L22,[1]INDUSIND!L22,[1]HDFC!L22,[1]AXIS!L22,[1]ICICI!L22,[1]KOTAK!L22,[1]YES!L22,[1]KAVERI!L22,[1]PKGB!L22,[1]KVGB!L22)</f>
        <v>73950</v>
      </c>
      <c r="M22" s="41">
        <f t="shared" si="0"/>
        <v>82.966835704348611</v>
      </c>
      <c r="N22" s="41">
        <f t="shared" si="1"/>
        <v>61.282423700724351</v>
      </c>
    </row>
    <row r="23" spans="1:14" ht="22.5">
      <c r="A23" s="38">
        <v>20</v>
      </c>
      <c r="B23" s="39" t="s">
        <v>130</v>
      </c>
      <c r="C23" s="40">
        <f>SUM([1]CANARA!C23,[1]CORPORATION!C23,[1]SYNDICATE!C23,[1]SBH!C23,[1]SBI!C23,[1]SBM!C23,[1]VIJAYA!C23,[1]allahabad!C23,[1]ANDRA!C23,[1]BOB!C23,[1]BOI!C23,[1]BOM!C23,[1]CBI!C23,[1]DENA!C23,[1]INDIAN!C23,[1]IOB!C23,[1]OBC!C23,[1]PNB!C23,[1]PSB!C23,[1]SBP!C23,[1]SBBJ!C23,[1]SBT!C23,[1]UCO!C23,'[1]UNION BANK '!C23,'[1]UNITED '!C23,[1]IDBI!C23,[1]BMB!C23,[1]KTK!C23,[1]ING!C23,[1]CSB!C23,[1]CUB!C23,[1]DHANALAXMI!C23,[1]FEDERAL!C23,[1]JK!C23,[1]KARUR!C23,[1]LVB!C23,[1]RATNAKAR!C23,[1]SIB!C23,[1]TNMB!C23,[1]INDUSIND!C23,[1]HDFC!C23,[1]AXIS!C23,[1]ICICI!C23,[1]KOTAK!C23,[1]YES!C23,[1]KAVERI!C23,[1]PKGB!C23,[1]KVGB!C23)</f>
        <v>53080</v>
      </c>
      <c r="D23" s="40">
        <f>SUM([1]CANARA!D23,[1]CORPORATION!D23,[1]SYNDICATE!D23,[1]SBH!D23,[1]SBI!D23,[1]SBM!D23,[1]VIJAYA!D23,[1]allahabad!D23,[1]ANDRA!D23,[1]BOB!D23,[1]BOI!D23,[1]BOM!D23,[1]CBI!D23,[1]DENA!D23,[1]INDIAN!D23,[1]IOB!D23,[1]OBC!D23,[1]PNB!D23,[1]PSB!D23,[1]SBP!D23,[1]SBBJ!D23,[1]SBT!D23,[1]UCO!D23,'[1]UNION BANK '!D23,'[1]UNITED '!D23,[1]IDBI!D23,[1]BMB!D23,[1]KTK!D23,[1]ING!D23,[1]CSB!D23,[1]CUB!D23,[1]DHANALAXMI!D23,[1]FEDERAL!D23,[1]JK!D23,[1]KARUR!D23,[1]LVB!D23,[1]RATNAKAR!D23,[1]SIB!D23,[1]TNMB!D23,[1]INDUSIND!D23,[1]HDFC!D23,[1]AXIS!D23,[1]ICICI!D23,[1]KOTAK!D23,[1]YES!D23,[1]KAVERI!D23,[1]PKGB!D23,[1]KVGB!D23)</f>
        <v>14518</v>
      </c>
      <c r="E23" s="40">
        <f>SUM([1]CANARA!E23,[1]CORPORATION!E23,[1]SYNDICATE!E23,[1]SBH!E23,[1]SBI!E23,[1]SBM!E23,[1]VIJAYA!E23,[1]allahabad!E23,[1]ANDRA!E23,[1]BOB!E23,[1]BOI!E23,[1]BOM!E23,[1]CBI!E23,[1]DENA!E23,[1]INDIAN!E23,[1]IOB!E23,[1]OBC!E23,[1]PNB!E23,[1]PSB!E23,[1]SBP!E23,[1]SBBJ!E23,[1]SBT!E23,[1]UCO!E23,'[1]UNION BANK '!E23,'[1]UNITED '!E23,[1]IDBI!E23,[1]BMB!E23,[1]KTK!E23,[1]ING!E23,[1]CSB!E23,[1]CUB!E23,[1]DHANALAXMI!E23,[1]FEDERAL!E23,[1]JK!E23,[1]KARUR!E23,[1]LVB!E23,[1]RATNAKAR!E23,[1]SIB!E23,[1]TNMB!E23,[1]INDUSIND!E23,[1]HDFC!E23,[1]AXIS!E23,[1]ICICI!E23,[1]KOTAK!E23,[1]YES!E23,[1]KAVERI!E23,[1]PKGB!E23,[1]KVGB!E23)</f>
        <v>72615</v>
      </c>
      <c r="F23" s="40">
        <f>SUM([1]CANARA!F23,[1]CORPORATION!F23,[1]SYNDICATE!F23,[1]SBH!F23,[1]SBI!F23,[1]SBM!F23,[1]VIJAYA!F23,[1]allahabad!F23,[1]ANDRA!F23,[1]BOB!F23,[1]BOI!F23,[1]BOM!F23,[1]CBI!F23,[1]DENA!F23,[1]INDIAN!F23,[1]IOB!F23,[1]OBC!F23,[1]PNB!F23,[1]PSB!F23,[1]SBP!F23,[1]SBBJ!F23,[1]SBT!F23,[1]UCO!F23,'[1]UNION BANK '!F23,'[1]UNITED '!F23,[1]IDBI!F23,[1]BMB!F23,[1]KTK!F23,[1]ING!F23,[1]CSB!F23,[1]CUB!F23,[1]DHANALAXMI!F23,[1]FEDERAL!F23,[1]JK!F23,[1]KARUR!F23,[1]LVB!F23,[1]RATNAKAR!F23,[1]SIB!F23,[1]TNMB!F23,[1]INDUSIND!F23,[1]HDFC!F23,[1]AXIS!F23,[1]ICICI!F23,[1]KOTAK!F23,[1]YES!F23,[1]KAVERI!F23,[1]PKGB!F23,[1]KVGB!F23)</f>
        <v>58146</v>
      </c>
      <c r="G23" s="40">
        <f>SUM([1]CANARA!G23,[1]CORPORATION!G23,[1]SYNDICATE!G23,[1]SBH!G23,[1]SBI!G23,[1]SBM!G23,[1]VIJAYA!G23,[1]allahabad!G23,[1]ANDRA!G23,[1]BOB!G23,[1]BOI!G23,[1]BOM!G23,[1]CBI!G23,[1]DENA!G23,[1]INDIAN!G23,[1]IOB!G23,[1]OBC!G23,[1]PNB!G23,[1]PSB!G23,[1]SBP!G23,[1]SBBJ!G23,[1]SBT!G23,[1]UCO!G23,'[1]UNION BANK '!G23,'[1]UNITED '!G23,[1]IDBI!G23,[1]BMB!G23,[1]KTK!G23,[1]ING!G23,[1]CSB!G23,[1]CUB!G23,[1]DHANALAXMI!G23,[1]FEDERAL!G23,[1]JK!G23,[1]KARUR!G23,[1]LVB!G23,[1]RATNAKAR!G23,[1]SIB!G23,[1]TNMB!G23,[1]INDUSIND!G23,[1]HDFC!G23,[1]AXIS!G23,[1]ICICI!G23,[1]KOTAK!G23,[1]YES!G23,[1]KAVERI!G23,[1]PKGB!G23,[1]KVGB!G23)</f>
        <v>198359</v>
      </c>
      <c r="H23" s="40">
        <f>SUM([1]CANARA!H23,[1]CORPORATION!H23,[1]SYNDICATE!H23,[1]SBH!H23,[1]SBI!H23,[1]SBM!H23,[1]VIJAYA!H23,[1]allahabad!H23,[1]ANDRA!H23,[1]BOB!H23,[1]BOI!H23,[1]BOM!H23,[1]CBI!H23,[1]DENA!H23,[1]INDIAN!H23,[1]IOB!H23,[1]OBC!H23,[1]PNB!H23,[1]PSB!H23,[1]SBP!H23,[1]SBBJ!H23,[1]SBT!H23,[1]UCO!H23,'[1]UNION BANK '!H23,'[1]UNITED '!H23,[1]IDBI!H23,[1]BMB!H23,[1]KTK!H23,[1]ING!H23,[1]CSB!H23,[1]CUB!H23,[1]DHANALAXMI!H23,[1]FEDERAL!H23,[1]JK!H23,[1]KARUR!H23,[1]LVB!H23,[1]RATNAKAR!H23,[1]SIB!H23,[1]TNMB!H23,[1]INDUSIND!H23,[1]HDFC!H23,[1]AXIS!H23,[1]ICICI!H23,[1]KOTAK!H23,[1]YES!H23,[1]KAVERI!H23,[1]PKGB!H23,[1]KVGB!H23)</f>
        <v>143662</v>
      </c>
      <c r="I23" s="40">
        <f>SUM([1]CANARA!I23,[1]CORPORATION!I23,[1]SYNDICATE!I23,[1]SBH!I23,[1]SBI!I23,[1]SBM!I23,[1]VIJAYA!I23,[1]allahabad!I23,[1]ANDRA!I23,[1]BOB!I23,[1]BOI!I23,[1]BOM!I23,[1]CBI!I23,[1]DENA!I23,[1]INDIAN!I23,[1]IOB!I23,[1]OBC!I23,[1]PNB!I23,[1]PSB!I23,[1]SBP!I23,[1]SBBJ!I23,[1]SBT!I23,[1]UCO!I23,'[1]UNION BANK '!I23,'[1]UNITED '!I23,[1]IDBI!I23,[1]BMB!I23,[1]KTK!I23,[1]ING!I23,[1]CSB!I23,[1]CUB!I23,[1]DHANALAXMI!I23,[1]FEDERAL!I23,[1]JK!I23,[1]KARUR!I23,[1]LVB!I23,[1]RATNAKAR!I23,[1]SIB!I23,[1]TNMB!I23,[1]INDUSIND!I23,[1]HDFC!I23,[1]AXIS!I23,[1]ICICI!I23,[1]KOTAK!I23,[1]YES!I23,[1]KAVERI!I23,[1]PKGB!I23,[1]KVGB!I23)</f>
        <v>4795.2722944405104</v>
      </c>
      <c r="J23" s="40">
        <f>SUM([1]CANARA!J23,[1]CORPORATION!J23,[1]SYNDICATE!J23,[1]SBH!J23,[1]SBI!J23,[1]SBM!J23,[1]VIJAYA!J23,[1]allahabad!J23,[1]ANDRA!J23,[1]BOB!J23,[1]BOI!J23,[1]BOM!J23,[1]CBI!J23,[1]DENA!J23,[1]INDIAN!J23,[1]IOB!J23,[1]OBC!J23,[1]PNB!J23,[1]PSB!J23,[1]SBP!J23,[1]SBBJ!J23,[1]SBT!J23,[1]UCO!J23,'[1]UNION BANK '!J23,'[1]UNITED '!J23,[1]IDBI!J23,[1]BMB!J23,[1]KTK!J23,[1]ING!J23,[1]CSB!J23,[1]CUB!J23,[1]DHANALAXMI!J23,[1]FEDERAL!J23,[1]JK!J23,[1]KARUR!J23,[1]LVB!J23,[1]RATNAKAR!J23,[1]SIB!J23,[1]TNMB!J23,[1]INDUSIND!J23,[1]HDFC!J23,[1]AXIS!J23,[1]ICICI!J23,[1]KOTAK!J23,[1]YES!J23,[1]KAVERI!J23,[1]PKGB!J23,[1]KVGB!J23)</f>
        <v>26552</v>
      </c>
      <c r="K23" s="40">
        <f>SUM([1]CANARA!K23,[1]CORPORATION!K23,[1]SYNDICATE!K23,[1]SBH!K23,[1]SBI!K23,[1]SBM!K23,[1]VIJAYA!K23,[1]allahabad!K23,[1]ANDRA!K23,[1]BOB!K23,[1]BOI!K23,[1]BOM!K23,[1]CBI!K23,[1]DENA!K23,[1]INDIAN!K23,[1]IOB!K23,[1]OBC!K23,[1]PNB!K23,[1]PSB!K23,[1]SBP!K23,[1]SBBJ!K23,[1]SBT!K23,[1]UCO!K23,'[1]UNION BANK '!K23,'[1]UNITED '!K23,[1]IDBI!K23,[1]BMB!K23,[1]KTK!K23,[1]ING!K23,[1]CSB!K23,[1]CUB!K23,[1]DHANALAXMI!K23,[1]FEDERAL!K23,[1]JK!K23,[1]KARUR!K23,[1]LVB!K23,[1]RATNAKAR!K23,[1]SIB!K23,[1]TNMB!K23,[1]INDUSIND!K23,[1]HDFC!K23,[1]AXIS!K23,[1]ICICI!K23,[1]KOTAK!K23,[1]YES!K23,[1]KAVERI!K23,[1]PKGB!K23,[1]KVGB!K23)</f>
        <v>171872</v>
      </c>
      <c r="L23" s="40">
        <f>SUM([1]CANARA!L23,[1]CORPORATION!L23,[1]SYNDICATE!L23,[1]SBH!L23,[1]SBI!L23,[1]SBM!L23,[1]VIJAYA!L23,[1]allahabad!L23,[1]ANDRA!L23,[1]BOB!L23,[1]BOI!L23,[1]BOM!L23,[1]CBI!L23,[1]DENA!L23,[1]INDIAN!L23,[1]IOB!L23,[1]OBC!L23,[1]PNB!L23,[1]PSB!L23,[1]SBP!L23,[1]SBBJ!L23,[1]SBT!L23,[1]UCO!L23,'[1]UNION BANK '!L23,'[1]UNITED '!L23,[1]IDBI!L23,[1]BMB!L23,[1]KTK!L23,[1]ING!L23,[1]CSB!L23,[1]CUB!L23,[1]DHANALAXMI!L23,[1]FEDERAL!L23,[1]JK!L23,[1]KARUR!L23,[1]LVB!L23,[1]RATNAKAR!L23,[1]SIB!L23,[1]TNMB!L23,[1]INDUSIND!L23,[1]HDFC!L23,[1]AXIS!L23,[1]ICICI!L23,[1]KOTAK!L23,[1]YES!L23,[1]KAVERI!L23,[1]PKGB!L23,[1]KVGB!L23)</f>
        <v>136336</v>
      </c>
      <c r="M23" s="41">
        <f t="shared" si="0"/>
        <v>79.324148203314095</v>
      </c>
      <c r="N23" s="41">
        <f t="shared" si="1"/>
        <v>72.425249169435219</v>
      </c>
    </row>
    <row r="24" spans="1:14" ht="22.5">
      <c r="A24" s="38">
        <v>21</v>
      </c>
      <c r="B24" s="39" t="s">
        <v>131</v>
      </c>
      <c r="C24" s="40">
        <f>SUM([1]CANARA!C24,[1]CORPORATION!C24,[1]SYNDICATE!C24,[1]SBH!C24,[1]SBI!C24,[1]SBM!C24,[1]VIJAYA!C24,[1]allahabad!C24,[1]ANDRA!C24,[1]BOB!C24,[1]BOI!C24,[1]BOM!C24,[1]CBI!C24,[1]DENA!C24,[1]INDIAN!C24,[1]IOB!C24,[1]OBC!C24,[1]PNB!C24,[1]PSB!C24,[1]SBP!C24,[1]SBBJ!C24,[1]SBT!C24,[1]UCO!C24,'[1]UNION BANK '!C24,'[1]UNITED '!C24,[1]IDBI!C24,[1]BMB!C24,[1]KTK!C24,[1]ING!C24,[1]CSB!C24,[1]CUB!C24,[1]DHANALAXMI!C24,[1]FEDERAL!C24,[1]JK!C24,[1]KARUR!C24,[1]LVB!C24,[1]RATNAKAR!C24,[1]SIB!C24,[1]TNMB!C24,[1]INDUSIND!C24,[1]HDFC!C24,[1]AXIS!C24,[1]ICICI!C24,[1]KOTAK!C24,[1]YES!C24,[1]KAVERI!C24,[1]PKGB!C24,[1]KVGB!C24)</f>
        <v>31267</v>
      </c>
      <c r="D24" s="40">
        <f>SUM([1]CANARA!D24,[1]CORPORATION!D24,[1]SYNDICATE!D24,[1]SBH!D24,[1]SBI!D24,[1]SBM!D24,[1]VIJAYA!D24,[1]allahabad!D24,[1]ANDRA!D24,[1]BOB!D24,[1]BOI!D24,[1]BOM!D24,[1]CBI!D24,[1]DENA!D24,[1]INDIAN!D24,[1]IOB!D24,[1]OBC!D24,[1]PNB!D24,[1]PSB!D24,[1]SBP!D24,[1]SBBJ!D24,[1]SBT!D24,[1]UCO!D24,'[1]UNION BANK '!D24,'[1]UNITED '!D24,[1]IDBI!D24,[1]BMB!D24,[1]KTK!D24,[1]ING!D24,[1]CSB!D24,[1]CUB!D24,[1]DHANALAXMI!D24,[1]FEDERAL!D24,[1]JK!D24,[1]KARUR!D24,[1]LVB!D24,[1]RATNAKAR!D24,[1]SIB!D24,[1]TNMB!D24,[1]INDUSIND!D24,[1]HDFC!D24,[1]AXIS!D24,[1]ICICI!D24,[1]KOTAK!D24,[1]YES!D24,[1]KAVERI!D24,[1]PKGB!D24,[1]KVGB!D24)</f>
        <v>28184</v>
      </c>
      <c r="E24" s="40">
        <f>SUM([1]CANARA!E24,[1]CORPORATION!E24,[1]SYNDICATE!E24,[1]SBH!E24,[1]SBI!E24,[1]SBM!E24,[1]VIJAYA!E24,[1]allahabad!E24,[1]ANDRA!E24,[1]BOB!E24,[1]BOI!E24,[1]BOM!E24,[1]CBI!E24,[1]DENA!E24,[1]INDIAN!E24,[1]IOB!E24,[1]OBC!E24,[1]PNB!E24,[1]PSB!E24,[1]SBP!E24,[1]SBBJ!E24,[1]SBT!E24,[1]UCO!E24,'[1]UNION BANK '!E24,'[1]UNITED '!E24,[1]IDBI!E24,[1]BMB!E24,[1]KTK!E24,[1]ING!E24,[1]CSB!E24,[1]CUB!E24,[1]DHANALAXMI!E24,[1]FEDERAL!E24,[1]JK!E24,[1]KARUR!E24,[1]LVB!E24,[1]RATNAKAR!E24,[1]SIB!E24,[1]TNMB!E24,[1]INDUSIND!E24,[1]HDFC!E24,[1]AXIS!E24,[1]ICICI!E24,[1]KOTAK!E24,[1]YES!E24,[1]KAVERI!E24,[1]PKGB!E24,[1]KVGB!E24)</f>
        <v>41030</v>
      </c>
      <c r="F24" s="40">
        <f>SUM([1]CANARA!F24,[1]CORPORATION!F24,[1]SYNDICATE!F24,[1]SBH!F24,[1]SBI!F24,[1]SBM!F24,[1]VIJAYA!F24,[1]allahabad!F24,[1]ANDRA!F24,[1]BOB!F24,[1]BOI!F24,[1]BOM!F24,[1]CBI!F24,[1]DENA!F24,[1]INDIAN!F24,[1]IOB!F24,[1]OBC!F24,[1]PNB!F24,[1]PSB!F24,[1]SBP!F24,[1]SBBJ!F24,[1]SBT!F24,[1]UCO!F24,'[1]UNION BANK '!F24,'[1]UNITED '!F24,[1]IDBI!F24,[1]BMB!F24,[1]KTK!F24,[1]ING!F24,[1]CSB!F24,[1]CUB!F24,[1]DHANALAXMI!F24,[1]FEDERAL!F24,[1]JK!F24,[1]KARUR!F24,[1]LVB!F24,[1]RATNAKAR!F24,[1]SIB!F24,[1]TNMB!F24,[1]INDUSIND!F24,[1]HDFC!F24,[1]AXIS!F24,[1]ICICI!F24,[1]KOTAK!F24,[1]YES!F24,[1]KAVERI!F24,[1]PKGB!F24,[1]KVGB!F24)</f>
        <v>83496</v>
      </c>
      <c r="G24" s="40">
        <f>SUM([1]CANARA!G24,[1]CORPORATION!G24,[1]SYNDICATE!G24,[1]SBH!G24,[1]SBI!G24,[1]SBM!G24,[1]VIJAYA!G24,[1]allahabad!G24,[1]ANDRA!G24,[1]BOB!G24,[1]BOI!G24,[1]BOM!G24,[1]CBI!G24,[1]DENA!G24,[1]INDIAN!G24,[1]IOB!G24,[1]OBC!G24,[1]PNB!G24,[1]PSB!G24,[1]SBP!G24,[1]SBBJ!G24,[1]SBT!G24,[1]UCO!G24,'[1]UNION BANK '!G24,'[1]UNITED '!G24,[1]IDBI!G24,[1]BMB!G24,[1]KTK!G24,[1]ING!G24,[1]CSB!G24,[1]CUB!G24,[1]DHANALAXMI!G24,[1]FEDERAL!G24,[1]JK!G24,[1]KARUR!G24,[1]LVB!G24,[1]RATNAKAR!G24,[1]SIB!G24,[1]TNMB!G24,[1]INDUSIND!G24,[1]HDFC!G24,[1]AXIS!G24,[1]ICICI!G24,[1]KOTAK!G24,[1]YES!G24,[1]KAVERI!G24,[1]PKGB!G24,[1]KVGB!G24)</f>
        <v>183977</v>
      </c>
      <c r="H24" s="40">
        <f>SUM([1]CANARA!H24,[1]CORPORATION!H24,[1]SYNDICATE!H24,[1]SBH!H24,[1]SBI!H24,[1]SBM!H24,[1]VIJAYA!H24,[1]allahabad!H24,[1]ANDRA!H24,[1]BOB!H24,[1]BOI!H24,[1]BOM!H24,[1]CBI!H24,[1]DENA!H24,[1]INDIAN!H24,[1]IOB!H24,[1]OBC!H24,[1]PNB!H24,[1]PSB!H24,[1]SBP!H24,[1]SBBJ!H24,[1]SBT!H24,[1]UCO!H24,'[1]UNION BANK '!H24,'[1]UNITED '!H24,[1]IDBI!H24,[1]BMB!H24,[1]KTK!H24,[1]ING!H24,[1]CSB!H24,[1]CUB!H24,[1]DHANALAXMI!H24,[1]FEDERAL!H24,[1]JK!H24,[1]KARUR!H24,[1]LVB!H24,[1]RATNAKAR!H24,[1]SIB!H24,[1]TNMB!H24,[1]INDUSIND!H24,[1]HDFC!H24,[1]AXIS!H24,[1]ICICI!H24,[1]KOTAK!H24,[1]YES!H24,[1]KAVERI!H24,[1]PKGB!H24,[1]KVGB!H24)</f>
        <v>142521</v>
      </c>
      <c r="I24" s="40">
        <f>SUM([1]CANARA!I24,[1]CORPORATION!I24,[1]SYNDICATE!I24,[1]SBH!I24,[1]SBI!I24,[1]SBM!I24,[1]VIJAYA!I24,[1]allahabad!I24,[1]ANDRA!I24,[1]BOB!I24,[1]BOI!I24,[1]BOM!I24,[1]CBI!I24,[1]DENA!I24,[1]INDIAN!I24,[1]IOB!I24,[1]OBC!I24,[1]PNB!I24,[1]PSB!I24,[1]SBP!I24,[1]SBBJ!I24,[1]SBT!I24,[1]UCO!I24,'[1]UNION BANK '!I24,'[1]UNITED '!I24,[1]IDBI!I24,[1]BMB!I24,[1]KTK!I24,[1]ING!I24,[1]CSB!I24,[1]CUB!I24,[1]DHANALAXMI!I24,[1]FEDERAL!I24,[1]JK!I24,[1]KARUR!I24,[1]LVB!I24,[1]RATNAKAR!I24,[1]SIB!I24,[1]TNMB!I24,[1]INDUSIND!I24,[1]HDFC!I24,[1]AXIS!I24,[1]ICICI!I24,[1]KOTAK!I24,[1]YES!I24,[1]KAVERI!I24,[1]PKGB!I24,[1]KVGB!I24)</f>
        <v>3396.7418156847102</v>
      </c>
      <c r="J24" s="40">
        <f>SUM([1]CANARA!J24,[1]CORPORATION!J24,[1]SYNDICATE!J24,[1]SBH!J24,[1]SBI!J24,[1]SBM!J24,[1]VIJAYA!J24,[1]allahabad!J24,[1]ANDRA!J24,[1]BOB!J24,[1]BOI!J24,[1]BOM!J24,[1]CBI!J24,[1]DENA!J24,[1]INDIAN!J24,[1]IOB!J24,[1]OBC!J24,[1]PNB!J24,[1]PSB!J24,[1]SBP!J24,[1]SBBJ!J24,[1]SBT!J24,[1]UCO!J24,'[1]UNION BANK '!J24,'[1]UNITED '!J24,[1]IDBI!J24,[1]BMB!J24,[1]KTK!J24,[1]ING!J24,[1]CSB!J24,[1]CUB!J24,[1]DHANALAXMI!J24,[1]FEDERAL!J24,[1]JK!J24,[1]KARUR!J24,[1]LVB!J24,[1]RATNAKAR!J24,[1]SIB!J24,[1]TNMB!J24,[1]INDUSIND!J24,[1]HDFC!J24,[1]AXIS!J24,[1]ICICI!J24,[1]KOTAK!J24,[1]YES!J24,[1]KAVERI!J24,[1]PKGB!J24,[1]KVGB!J24)</f>
        <v>44728</v>
      </c>
      <c r="K24" s="40">
        <f>SUM([1]CANARA!K24,[1]CORPORATION!K24,[1]SYNDICATE!K24,[1]SBH!K24,[1]SBI!K24,[1]SBM!K24,[1]VIJAYA!K24,[1]allahabad!K24,[1]ANDRA!K24,[1]BOB!K24,[1]BOI!K24,[1]BOM!K24,[1]CBI!K24,[1]DENA!K24,[1]INDIAN!K24,[1]IOB!K24,[1]OBC!K24,[1]PNB!K24,[1]PSB!K24,[1]SBP!K24,[1]SBBJ!K24,[1]SBT!K24,[1]UCO!K24,'[1]UNION BANK '!K24,'[1]UNITED '!K24,[1]IDBI!K24,[1]BMB!K24,[1]KTK!K24,[1]ING!K24,[1]CSB!K24,[1]CUB!K24,[1]DHANALAXMI!K24,[1]FEDERAL!K24,[1]JK!K24,[1]KARUR!K24,[1]LVB!K24,[1]RATNAKAR!K24,[1]SIB!K24,[1]TNMB!K24,[1]INDUSIND!K24,[1]HDFC!K24,[1]AXIS!K24,[1]ICICI!K24,[1]KOTAK!K24,[1]YES!K24,[1]KAVERI!K24,[1]PKGB!K24,[1]KVGB!K24)</f>
        <v>166483</v>
      </c>
      <c r="L24" s="40">
        <f>SUM([1]CANARA!L24,[1]CORPORATION!L24,[1]SYNDICATE!L24,[1]SBH!L24,[1]SBI!L24,[1]SBM!L24,[1]VIJAYA!L24,[1]allahabad!L24,[1]ANDRA!L24,[1]BOB!L24,[1]BOI!L24,[1]BOM!L24,[1]CBI!L24,[1]DENA!L24,[1]INDIAN!L24,[1]IOB!L24,[1]OBC!L24,[1]PNB!L24,[1]PSB!L24,[1]SBP!L24,[1]SBBJ!L24,[1]SBT!L24,[1]UCO!L24,'[1]UNION BANK '!L24,'[1]UNITED '!L24,[1]IDBI!L24,[1]BMB!L24,[1]KTK!L24,[1]ING!L24,[1]CSB!L24,[1]CUB!L24,[1]DHANALAXMI!L24,[1]FEDERAL!L24,[1]JK!L24,[1]KARUR!L24,[1]LVB!L24,[1]RATNAKAR!L24,[1]SIB!L24,[1]TNMB!L24,[1]INDUSIND!L24,[1]HDFC!L24,[1]AXIS!L24,[1]ICICI!L24,[1]KOTAK!L24,[1]YES!L24,[1]KAVERI!L24,[1]PKGB!L24,[1]KVGB!L24)</f>
        <v>142358</v>
      </c>
      <c r="M24" s="41">
        <f t="shared" si="0"/>
        <v>85.509030952109228</v>
      </c>
      <c r="N24" s="41">
        <f t="shared" si="1"/>
        <v>77.466748560961435</v>
      </c>
    </row>
    <row r="25" spans="1:14" ht="22.5">
      <c r="A25" s="38">
        <v>22</v>
      </c>
      <c r="B25" s="39" t="s">
        <v>132</v>
      </c>
      <c r="C25" s="40">
        <f>SUM([1]CANARA!C25,[1]CORPORATION!C25,[1]SYNDICATE!C25,[1]SBH!C25,[1]SBI!C25,[1]SBM!C25,[1]VIJAYA!C25,[1]allahabad!C25,[1]ANDRA!C25,[1]BOB!C25,[1]BOI!C25,[1]BOM!C25,[1]CBI!C25,[1]DENA!C25,[1]INDIAN!C25,[1]IOB!C25,[1]OBC!C25,[1]PNB!C25,[1]PSB!C25,[1]SBP!C25,[1]SBBJ!C25,[1]SBT!C25,[1]UCO!C25,'[1]UNION BANK '!C25,'[1]UNITED '!C25,[1]IDBI!C25,[1]BMB!C25,[1]KTK!C25,[1]ING!C25,[1]CSB!C25,[1]CUB!C25,[1]DHANALAXMI!C25,[1]FEDERAL!C25,[1]JK!C25,[1]KARUR!C25,[1]LVB!C25,[1]RATNAKAR!C25,[1]SIB!C25,[1]TNMB!C25,[1]INDUSIND!C25,[1]HDFC!C25,[1]AXIS!C25,[1]ICICI!C25,[1]KOTAK!C25,[1]YES!C25,[1]KAVERI!C25,[1]PKGB!C25,[1]KVGB!C25)</f>
        <v>75464</v>
      </c>
      <c r="D25" s="40">
        <f>SUM([1]CANARA!D25,[1]CORPORATION!D25,[1]SYNDICATE!D25,[1]SBH!D25,[1]SBI!D25,[1]SBM!D25,[1]VIJAYA!D25,[1]allahabad!D25,[1]ANDRA!D25,[1]BOB!D25,[1]BOI!D25,[1]BOM!D25,[1]CBI!D25,[1]DENA!D25,[1]INDIAN!D25,[1]IOB!D25,[1]OBC!D25,[1]PNB!D25,[1]PSB!D25,[1]SBP!D25,[1]SBBJ!D25,[1]SBT!D25,[1]UCO!D25,'[1]UNION BANK '!D25,'[1]UNITED '!D25,[1]IDBI!D25,[1]BMB!D25,[1]KTK!D25,[1]ING!D25,[1]CSB!D25,[1]CUB!D25,[1]DHANALAXMI!D25,[1]FEDERAL!D25,[1]JK!D25,[1]KARUR!D25,[1]LVB!D25,[1]RATNAKAR!D25,[1]SIB!D25,[1]TNMB!D25,[1]INDUSIND!D25,[1]HDFC!D25,[1]AXIS!D25,[1]ICICI!D25,[1]KOTAK!D25,[1]YES!D25,[1]KAVERI!D25,[1]PKGB!D25,[1]KVGB!D25)</f>
        <v>19594</v>
      </c>
      <c r="E25" s="40">
        <f>SUM([1]CANARA!E25,[1]CORPORATION!E25,[1]SYNDICATE!E25,[1]SBH!E25,[1]SBI!E25,[1]SBM!E25,[1]VIJAYA!E25,[1]allahabad!E25,[1]ANDRA!E25,[1]BOB!E25,[1]BOI!E25,[1]BOM!E25,[1]CBI!E25,[1]DENA!E25,[1]INDIAN!E25,[1]IOB!E25,[1]OBC!E25,[1]PNB!E25,[1]PSB!E25,[1]SBP!E25,[1]SBBJ!E25,[1]SBT!E25,[1]UCO!E25,'[1]UNION BANK '!E25,'[1]UNITED '!E25,[1]IDBI!E25,[1]BMB!E25,[1]KTK!E25,[1]ING!E25,[1]CSB!E25,[1]CUB!E25,[1]DHANALAXMI!E25,[1]FEDERAL!E25,[1]JK!E25,[1]KARUR!E25,[1]LVB!E25,[1]RATNAKAR!E25,[1]SIB!E25,[1]TNMB!E25,[1]INDUSIND!E25,[1]HDFC!E25,[1]AXIS!E25,[1]ICICI!E25,[1]KOTAK!E25,[1]YES!E25,[1]KAVERI!E25,[1]PKGB!E25,[1]KVGB!E25)</f>
        <v>95537</v>
      </c>
      <c r="F25" s="40">
        <f>SUM([1]CANARA!F25,[1]CORPORATION!F25,[1]SYNDICATE!F25,[1]SBH!F25,[1]SBI!F25,[1]SBM!F25,[1]VIJAYA!F25,[1]allahabad!F25,[1]ANDRA!F25,[1]BOB!F25,[1]BOI!F25,[1]BOM!F25,[1]CBI!F25,[1]DENA!F25,[1]INDIAN!F25,[1]IOB!F25,[1]OBC!F25,[1]PNB!F25,[1]PSB!F25,[1]SBP!F25,[1]SBBJ!F25,[1]SBT!F25,[1]UCO!F25,'[1]UNION BANK '!F25,'[1]UNITED '!F25,[1]IDBI!F25,[1]BMB!F25,[1]KTK!F25,[1]ING!F25,[1]CSB!F25,[1]CUB!F25,[1]DHANALAXMI!F25,[1]FEDERAL!F25,[1]JK!F25,[1]KARUR!F25,[1]LVB!F25,[1]RATNAKAR!F25,[1]SIB!F25,[1]TNMB!F25,[1]INDUSIND!F25,[1]HDFC!F25,[1]AXIS!F25,[1]ICICI!F25,[1]KOTAK!F25,[1]YES!F25,[1]KAVERI!F25,[1]PKGB!F25,[1]KVGB!F25)</f>
        <v>54318</v>
      </c>
      <c r="G25" s="40">
        <f>SUM([1]CANARA!G25,[1]CORPORATION!G25,[1]SYNDICATE!G25,[1]SBH!G25,[1]SBI!G25,[1]SBM!G25,[1]VIJAYA!G25,[1]allahabad!G25,[1]ANDRA!G25,[1]BOB!G25,[1]BOI!G25,[1]BOM!G25,[1]CBI!G25,[1]DENA!G25,[1]INDIAN!G25,[1]IOB!G25,[1]OBC!G25,[1]PNB!G25,[1]PSB!G25,[1]SBP!G25,[1]SBBJ!G25,[1]SBT!G25,[1]UCO!G25,'[1]UNION BANK '!G25,'[1]UNITED '!G25,[1]IDBI!G25,[1]BMB!G25,[1]KTK!G25,[1]ING!G25,[1]CSB!G25,[1]CUB!G25,[1]DHANALAXMI!G25,[1]FEDERAL!G25,[1]JK!G25,[1]KARUR!G25,[1]LVB!G25,[1]RATNAKAR!G25,[1]SIB!G25,[1]TNMB!G25,[1]INDUSIND!G25,[1]HDFC!G25,[1]AXIS!G25,[1]ICICI!G25,[1]KOTAK!G25,[1]YES!G25,[1]KAVERI!G25,[1]PKGB!G25,[1]KVGB!G25)</f>
        <v>244913</v>
      </c>
      <c r="H25" s="40">
        <f>SUM([1]CANARA!H25,[1]CORPORATION!H25,[1]SYNDICATE!H25,[1]SBH!H25,[1]SBI!H25,[1]SBM!H25,[1]VIJAYA!H25,[1]allahabad!H25,[1]ANDRA!H25,[1]BOB!H25,[1]BOI!H25,[1]BOM!H25,[1]CBI!H25,[1]DENA!H25,[1]INDIAN!H25,[1]IOB!H25,[1]OBC!H25,[1]PNB!H25,[1]PSB!H25,[1]SBP!H25,[1]SBBJ!H25,[1]SBT!H25,[1]UCO!H25,'[1]UNION BANK '!H25,'[1]UNITED '!H25,[1]IDBI!H25,[1]BMB!H25,[1]KTK!H25,[1]ING!H25,[1]CSB!H25,[1]CUB!H25,[1]DHANALAXMI!H25,[1]FEDERAL!H25,[1]JK!H25,[1]KARUR!H25,[1]LVB!H25,[1]RATNAKAR!H25,[1]SIB!H25,[1]TNMB!H25,[1]INDUSIND!H25,[1]HDFC!H25,[1]AXIS!H25,[1]ICICI!H25,[1]KOTAK!H25,[1]YES!H25,[1]KAVERI!H25,[1]PKGB!H25,[1]KVGB!H25)</f>
        <v>184510</v>
      </c>
      <c r="I25" s="40">
        <f>SUM([1]CANARA!I25,[1]CORPORATION!I25,[1]SYNDICATE!I25,[1]SBH!I25,[1]SBI!I25,[1]SBM!I25,[1]VIJAYA!I25,[1]allahabad!I25,[1]ANDRA!I25,[1]BOB!I25,[1]BOI!I25,[1]BOM!I25,[1]CBI!I25,[1]DENA!I25,[1]INDIAN!I25,[1]IOB!I25,[1]OBC!I25,[1]PNB!I25,[1]PSB!I25,[1]SBP!I25,[1]SBBJ!I25,[1]SBT!I25,[1]UCO!I25,'[1]UNION BANK '!I25,'[1]UNITED '!I25,[1]IDBI!I25,[1]BMB!I25,[1]KTK!I25,[1]ING!I25,[1]CSB!I25,[1]CUB!I25,[1]DHANALAXMI!I25,[1]FEDERAL!I25,[1]JK!I25,[1]KARUR!I25,[1]LVB!I25,[1]RATNAKAR!I25,[1]SIB!I25,[1]TNMB!I25,[1]INDUSIND!I25,[1]HDFC!I25,[1]AXIS!I25,[1]ICICI!I25,[1]KOTAK!I25,[1]YES!I25,[1]KAVERI!I25,[1]PKGB!I25,[1]KVGB!I25)</f>
        <v>2769.3748686999998</v>
      </c>
      <c r="J25" s="40">
        <f>SUM([1]CANARA!J25,[1]CORPORATION!J25,[1]SYNDICATE!J25,[1]SBH!J25,[1]SBI!J25,[1]SBM!J25,[1]VIJAYA!J25,[1]allahabad!J25,[1]ANDRA!J25,[1]BOB!J25,[1]BOI!J25,[1]BOM!J25,[1]CBI!J25,[1]DENA!J25,[1]INDIAN!J25,[1]IOB!J25,[1]OBC!J25,[1]PNB!J25,[1]PSB!J25,[1]SBP!J25,[1]SBBJ!J25,[1]SBT!J25,[1]UCO!J25,'[1]UNION BANK '!J25,'[1]UNITED '!J25,[1]IDBI!J25,[1]BMB!J25,[1]KTK!J25,[1]ING!J25,[1]CSB!J25,[1]CUB!J25,[1]DHANALAXMI!J25,[1]FEDERAL!J25,[1]JK!J25,[1]KARUR!J25,[1]LVB!J25,[1]RATNAKAR!J25,[1]SIB!J25,[1]TNMB!J25,[1]INDUSIND!J25,[1]HDFC!J25,[1]AXIS!J25,[1]ICICI!J25,[1]KOTAK!J25,[1]YES!J25,[1]KAVERI!J25,[1]PKGB!J25,[1]KVGB!J25)</f>
        <v>31104</v>
      </c>
      <c r="K25" s="40">
        <f>SUM([1]CANARA!K25,[1]CORPORATION!K25,[1]SYNDICATE!K25,[1]SBH!K25,[1]SBI!K25,[1]SBM!K25,[1]VIJAYA!K25,[1]allahabad!K25,[1]ANDRA!K25,[1]BOB!K25,[1]BOI!K25,[1]BOM!K25,[1]CBI!K25,[1]DENA!K25,[1]INDIAN!K25,[1]IOB!K25,[1]OBC!K25,[1]PNB!K25,[1]PSB!K25,[1]SBP!K25,[1]SBBJ!K25,[1]SBT!K25,[1]UCO!K25,'[1]UNION BANK '!K25,'[1]UNITED '!K25,[1]IDBI!K25,[1]BMB!K25,[1]KTK!K25,[1]ING!K25,[1]CSB!K25,[1]CUB!K25,[1]DHANALAXMI!K25,[1]FEDERAL!K25,[1]JK!K25,[1]KARUR!K25,[1]LVB!K25,[1]RATNAKAR!K25,[1]SIB!K25,[1]TNMB!K25,[1]INDUSIND!K25,[1]HDFC!K25,[1]AXIS!K25,[1]ICICI!K25,[1]KOTAK!K25,[1]YES!K25,[1]KAVERI!K25,[1]PKGB!K25,[1]KVGB!K25)</f>
        <v>224302</v>
      </c>
      <c r="L25" s="40">
        <f>SUM([1]CANARA!L25,[1]CORPORATION!L25,[1]SYNDICATE!L25,[1]SBH!L25,[1]SBI!L25,[1]SBM!L25,[1]VIJAYA!L25,[1]allahabad!L25,[1]ANDRA!L25,[1]BOB!L25,[1]BOI!L25,[1]BOM!L25,[1]CBI!L25,[1]DENA!L25,[1]INDIAN!L25,[1]IOB!L25,[1]OBC!L25,[1]PNB!L25,[1]PSB!L25,[1]SBP!L25,[1]SBBJ!L25,[1]SBT!L25,[1]UCO!L25,'[1]UNION BANK '!L25,'[1]UNITED '!L25,[1]IDBI!L25,[1]BMB!L25,[1]KTK!L25,[1]ING!L25,[1]CSB!L25,[1]CUB!L25,[1]DHANALAXMI!L25,[1]FEDERAL!L25,[1]JK!L25,[1]KARUR!L25,[1]LVB!L25,[1]RATNAKAR!L25,[1]SIB!L25,[1]TNMB!L25,[1]INDUSIND!L25,[1]HDFC!L25,[1]AXIS!L25,[1]ICICI!L25,[1]KOTAK!L25,[1]YES!L25,[1]KAVERI!L25,[1]PKGB!L25,[1]KVGB!L25)</f>
        <v>179525</v>
      </c>
      <c r="M25" s="41">
        <f t="shared" si="0"/>
        <v>80.037182013535329</v>
      </c>
      <c r="N25" s="41">
        <f t="shared" si="1"/>
        <v>75.336956388595127</v>
      </c>
    </row>
    <row r="26" spans="1:14" ht="22.5">
      <c r="A26" s="38">
        <v>23</v>
      </c>
      <c r="B26" s="39" t="s">
        <v>133</v>
      </c>
      <c r="C26" s="40">
        <f>SUM([1]CANARA!C26,[1]CORPORATION!C26,[1]SYNDICATE!C26,[1]SBH!C26,[1]SBI!C26,[1]SBM!C26,[1]VIJAYA!C26,[1]allahabad!C26,[1]ANDRA!C26,[1]BOB!C26,[1]BOI!C26,[1]BOM!C26,[1]CBI!C26,[1]DENA!C26,[1]INDIAN!C26,[1]IOB!C26,[1]OBC!C26,[1]PNB!C26,[1]PSB!C26,[1]SBP!C26,[1]SBBJ!C26,[1]SBT!C26,[1]UCO!C26,'[1]UNION BANK '!C26,'[1]UNITED '!C26,[1]IDBI!C26,[1]BMB!C26,[1]KTK!C26,[1]ING!C26,[1]CSB!C26,[1]CUB!C26,[1]DHANALAXMI!C26,[1]FEDERAL!C26,[1]JK!C26,[1]KARUR!C26,[1]LVB!C26,[1]RATNAKAR!C26,[1]SIB!C26,[1]TNMB!C26,[1]INDUSIND!C26,[1]HDFC!C26,[1]AXIS!C26,[1]ICICI!C26,[1]KOTAK!C26,[1]YES!C26,[1]KAVERI!C26,[1]PKGB!C26,[1]KVGB!C26)</f>
        <v>195054</v>
      </c>
      <c r="D26" s="40">
        <f>SUM([1]CANARA!D26,[1]CORPORATION!D26,[1]SYNDICATE!D26,[1]SBH!D26,[1]SBI!D26,[1]SBM!D26,[1]VIJAYA!D26,[1]allahabad!D26,[1]ANDRA!D26,[1]BOB!D26,[1]BOI!D26,[1]BOM!D26,[1]CBI!D26,[1]DENA!D26,[1]INDIAN!D26,[1]IOB!D26,[1]OBC!D26,[1]PNB!D26,[1]PSB!D26,[1]SBP!D26,[1]SBBJ!D26,[1]SBT!D26,[1]UCO!D26,'[1]UNION BANK '!D26,'[1]UNITED '!D26,[1]IDBI!D26,[1]BMB!D26,[1]KTK!D26,[1]ING!D26,[1]CSB!D26,[1]CUB!D26,[1]DHANALAXMI!D26,[1]FEDERAL!D26,[1]JK!D26,[1]KARUR!D26,[1]LVB!D26,[1]RATNAKAR!D26,[1]SIB!D26,[1]TNMB!D26,[1]INDUSIND!D26,[1]HDFC!D26,[1]AXIS!D26,[1]ICICI!D26,[1]KOTAK!D26,[1]YES!D26,[1]KAVERI!D26,[1]PKGB!D26,[1]KVGB!D26)</f>
        <v>94990</v>
      </c>
      <c r="E26" s="40">
        <f>SUM([1]CANARA!E26,[1]CORPORATION!E26,[1]SYNDICATE!E26,[1]SBH!E26,[1]SBI!E26,[1]SBM!E26,[1]VIJAYA!E26,[1]allahabad!E26,[1]ANDRA!E26,[1]BOB!E26,[1]BOI!E26,[1]BOM!E26,[1]CBI!E26,[1]DENA!E26,[1]INDIAN!E26,[1]IOB!E26,[1]OBC!E26,[1]PNB!E26,[1]PSB!E26,[1]SBP!E26,[1]SBBJ!E26,[1]SBT!E26,[1]UCO!E26,'[1]UNION BANK '!E26,'[1]UNITED '!E26,[1]IDBI!E26,[1]BMB!E26,[1]KTK!E26,[1]ING!E26,[1]CSB!E26,[1]CUB!E26,[1]DHANALAXMI!E26,[1]FEDERAL!E26,[1]JK!E26,[1]KARUR!E26,[1]LVB!E26,[1]RATNAKAR!E26,[1]SIB!E26,[1]TNMB!E26,[1]INDUSIND!E26,[1]HDFC!E26,[1]AXIS!E26,[1]ICICI!E26,[1]KOTAK!E26,[1]YES!E26,[1]KAVERI!E26,[1]PKGB!E26,[1]KVGB!E26)</f>
        <v>69332</v>
      </c>
      <c r="F26" s="40">
        <f>SUM([1]CANARA!F26,[1]CORPORATION!F26,[1]SYNDICATE!F26,[1]SBH!F26,[1]SBI!F26,[1]SBM!F26,[1]VIJAYA!F26,[1]allahabad!F26,[1]ANDRA!F26,[1]BOB!F26,[1]BOI!F26,[1]BOM!F26,[1]CBI!F26,[1]DENA!F26,[1]INDIAN!F26,[1]IOB!F26,[1]OBC!F26,[1]PNB!F26,[1]PSB!F26,[1]SBP!F26,[1]SBBJ!F26,[1]SBT!F26,[1]UCO!F26,'[1]UNION BANK '!F26,'[1]UNITED '!F26,[1]IDBI!F26,[1]BMB!F26,[1]KTK!F26,[1]ING!F26,[1]CSB!F26,[1]CUB!F26,[1]DHANALAXMI!F26,[1]FEDERAL!F26,[1]JK!F26,[1]KARUR!F26,[1]LVB!F26,[1]RATNAKAR!F26,[1]SIB!F26,[1]TNMB!F26,[1]INDUSIND!F26,[1]HDFC!F26,[1]AXIS!F26,[1]ICICI!F26,[1]KOTAK!F26,[1]YES!F26,[1]KAVERI!F26,[1]PKGB!F26,[1]KVGB!F26)</f>
        <v>99121</v>
      </c>
      <c r="G26" s="40">
        <f>SUM([1]CANARA!G26,[1]CORPORATION!G26,[1]SYNDICATE!G26,[1]SBH!G26,[1]SBI!G26,[1]SBM!G26,[1]VIJAYA!G26,[1]allahabad!G26,[1]ANDRA!G26,[1]BOB!G26,[1]BOI!G26,[1]BOM!G26,[1]CBI!G26,[1]DENA!G26,[1]INDIAN!G26,[1]IOB!G26,[1]OBC!G26,[1]PNB!G26,[1]PSB!G26,[1]SBP!G26,[1]SBBJ!G26,[1]SBT!G26,[1]UCO!G26,'[1]UNION BANK '!G26,'[1]UNITED '!G26,[1]IDBI!G26,[1]BMB!G26,[1]KTK!G26,[1]ING!G26,[1]CSB!G26,[1]CUB!G26,[1]DHANALAXMI!G26,[1]FEDERAL!G26,[1]JK!G26,[1]KARUR!G26,[1]LVB!G26,[1]RATNAKAR!G26,[1]SIB!G26,[1]TNMB!G26,[1]INDUSIND!G26,[1]HDFC!G26,[1]AXIS!G26,[1]ICICI!G26,[1]KOTAK!G26,[1]YES!G26,[1]KAVERI!G26,[1]PKGB!G26,[1]KVGB!G26)</f>
        <v>458497</v>
      </c>
      <c r="H26" s="40">
        <f>SUM([1]CANARA!H26,[1]CORPORATION!H26,[1]SYNDICATE!H26,[1]SBH!H26,[1]SBI!H26,[1]SBM!H26,[1]VIJAYA!H26,[1]allahabad!H26,[1]ANDRA!H26,[1]BOB!H26,[1]BOI!H26,[1]BOM!H26,[1]CBI!H26,[1]DENA!H26,[1]INDIAN!H26,[1]IOB!H26,[1]OBC!H26,[1]PNB!H26,[1]PSB!H26,[1]SBP!H26,[1]SBBJ!H26,[1]SBT!H26,[1]UCO!H26,'[1]UNION BANK '!H26,'[1]UNITED '!H26,[1]IDBI!H26,[1]BMB!H26,[1]KTK!H26,[1]ING!H26,[1]CSB!H26,[1]CUB!H26,[1]DHANALAXMI!H26,[1]FEDERAL!H26,[1]JK!H26,[1]KARUR!H26,[1]LVB!H26,[1]RATNAKAR!H26,[1]SIB!H26,[1]TNMB!H26,[1]INDUSIND!H26,[1]HDFC!H26,[1]AXIS!H26,[1]ICICI!H26,[1]KOTAK!H26,[1]YES!H26,[1]KAVERI!H26,[1]PKGB!H26,[1]KVGB!H26)</f>
        <v>355837</v>
      </c>
      <c r="I26" s="40">
        <f>SUM([1]CANARA!I26,[1]CORPORATION!I26,[1]SYNDICATE!I26,[1]SBH!I26,[1]SBI!I26,[1]SBM!I26,[1]VIJAYA!I26,[1]allahabad!I26,[1]ANDRA!I26,[1]BOB!I26,[1]BOI!I26,[1]BOM!I26,[1]CBI!I26,[1]DENA!I26,[1]INDIAN!I26,[1]IOB!I26,[1]OBC!I26,[1]PNB!I26,[1]PSB!I26,[1]SBP!I26,[1]SBBJ!I26,[1]SBT!I26,[1]UCO!I26,'[1]UNION BANK '!I26,'[1]UNITED '!I26,[1]IDBI!I26,[1]BMB!I26,[1]KTK!I26,[1]ING!I26,[1]CSB!I26,[1]CUB!I26,[1]DHANALAXMI!I26,[1]FEDERAL!I26,[1]JK!I26,[1]KARUR!I26,[1]LVB!I26,[1]RATNAKAR!I26,[1]SIB!I26,[1]TNMB!I26,[1]INDUSIND!I26,[1]HDFC!I26,[1]AXIS!I26,[1]ICICI!I26,[1]KOTAK!I26,[1]YES!I26,[1]KAVERI!I26,[1]PKGB!I26,[1]KVGB!I26)</f>
        <v>7606.9317040000014</v>
      </c>
      <c r="J26" s="40">
        <f>SUM([1]CANARA!J26,[1]CORPORATION!J26,[1]SYNDICATE!J26,[1]SBH!J26,[1]SBI!J26,[1]SBM!J26,[1]VIJAYA!J26,[1]allahabad!J26,[1]ANDRA!J26,[1]BOB!J26,[1]BOI!J26,[1]BOM!J26,[1]CBI!J26,[1]DENA!J26,[1]INDIAN!J26,[1]IOB!J26,[1]OBC!J26,[1]PNB!J26,[1]PSB!J26,[1]SBP!J26,[1]SBBJ!J26,[1]SBT!J26,[1]UCO!J26,'[1]UNION BANK '!J26,'[1]UNITED '!J26,[1]IDBI!J26,[1]BMB!J26,[1]KTK!J26,[1]ING!J26,[1]CSB!J26,[1]CUB!J26,[1]DHANALAXMI!J26,[1]FEDERAL!J26,[1]JK!J26,[1]KARUR!J26,[1]LVB!J26,[1]RATNAKAR!J26,[1]SIB!J26,[1]TNMB!J26,[1]INDUSIND!J26,[1]HDFC!J26,[1]AXIS!J26,[1]ICICI!J26,[1]KOTAK!J26,[1]YES!J26,[1]KAVERI!J26,[1]PKGB!J26,[1]KVGB!J26)</f>
        <v>72934</v>
      </c>
      <c r="K26" s="40">
        <f>SUM([1]CANARA!K26,[1]CORPORATION!K26,[1]SYNDICATE!K26,[1]SBH!K26,[1]SBI!K26,[1]SBM!K26,[1]VIJAYA!K26,[1]allahabad!K26,[1]ANDRA!K26,[1]BOB!K26,[1]BOI!K26,[1]BOM!K26,[1]CBI!K26,[1]DENA!K26,[1]INDIAN!K26,[1]IOB!K26,[1]OBC!K26,[1]PNB!K26,[1]PSB!K26,[1]SBP!K26,[1]SBBJ!K26,[1]SBT!K26,[1]UCO!K26,'[1]UNION BANK '!K26,'[1]UNITED '!K26,[1]IDBI!K26,[1]BMB!K26,[1]KTK!K26,[1]ING!K26,[1]CSB!K26,[1]CUB!K26,[1]DHANALAXMI!K26,[1]FEDERAL!K26,[1]JK!K26,[1]KARUR!K26,[1]LVB!K26,[1]RATNAKAR!K26,[1]SIB!K26,[1]TNMB!K26,[1]INDUSIND!K26,[1]HDFC!K26,[1]AXIS!K26,[1]ICICI!K26,[1]KOTAK!K26,[1]YES!K26,[1]KAVERI!K26,[1]PKGB!K26,[1]KVGB!K26)</f>
        <v>373141</v>
      </c>
      <c r="L26" s="40">
        <f>SUM([1]CANARA!L26,[1]CORPORATION!L26,[1]SYNDICATE!L26,[1]SBH!L26,[1]SBI!L26,[1]SBM!L26,[1]VIJAYA!L26,[1]allahabad!L26,[1]ANDRA!L26,[1]BOB!L26,[1]BOI!L26,[1]BOM!L26,[1]CBI!L26,[1]DENA!L26,[1]INDIAN!L26,[1]IOB!L26,[1]OBC!L26,[1]PNB!L26,[1]PSB!L26,[1]SBP!L26,[1]SBBJ!L26,[1]SBT!L26,[1]UCO!L26,'[1]UNION BANK '!L26,'[1]UNITED '!L26,[1]IDBI!L26,[1]BMB!L26,[1]KTK!L26,[1]ING!L26,[1]CSB!L26,[1]CUB!L26,[1]DHANALAXMI!L26,[1]FEDERAL!L26,[1]JK!L26,[1]KARUR!L26,[1]LVB!L26,[1]RATNAKAR!L26,[1]SIB!L26,[1]TNMB!L26,[1]INDUSIND!L26,[1]HDFC!L26,[1]AXIS!L26,[1]ICICI!L26,[1]KOTAK!L26,[1]YES!L26,[1]KAVERI!L26,[1]PKGB!L26,[1]KVGB!L26)</f>
        <v>302950</v>
      </c>
      <c r="M26" s="41">
        <f t="shared" si="0"/>
        <v>81.189148338027721</v>
      </c>
      <c r="N26" s="41">
        <f t="shared" si="1"/>
        <v>77.609450007306478</v>
      </c>
    </row>
    <row r="27" spans="1:14" ht="22.5">
      <c r="A27" s="38">
        <v>24</v>
      </c>
      <c r="B27" s="39" t="s">
        <v>134</v>
      </c>
      <c r="C27" s="40">
        <f>SUM([1]CANARA!C27,[1]CORPORATION!C27,[1]SYNDICATE!C27,[1]SBH!C27,[1]SBI!C27,[1]SBM!C27,[1]VIJAYA!C27,[1]allahabad!C27,[1]ANDRA!C27,[1]BOB!C27,[1]BOI!C27,[1]BOM!C27,[1]CBI!C27,[1]DENA!C27,[1]INDIAN!C27,[1]IOB!C27,[1]OBC!C27,[1]PNB!C27,[1]PSB!C27,[1]SBP!C27,[1]SBBJ!C27,[1]SBT!C27,[1]UCO!C27,'[1]UNION BANK '!C27,'[1]UNITED '!C27,[1]IDBI!C27,[1]BMB!C27,[1]KTK!C27,[1]ING!C27,[1]CSB!C27,[1]CUB!C27,[1]DHANALAXMI!C27,[1]FEDERAL!C27,[1]JK!C27,[1]KARUR!C27,[1]LVB!C27,[1]RATNAKAR!C27,[1]SIB!C27,[1]TNMB!C27,[1]INDUSIND!C27,[1]HDFC!C27,[1]AXIS!C27,[1]ICICI!C27,[1]KOTAK!C27,[1]YES!C27,[1]KAVERI!C27,[1]PKGB!C27,[1]KVGB!C27)</f>
        <v>40935</v>
      </c>
      <c r="D27" s="40">
        <f>SUM([1]CANARA!D27,[1]CORPORATION!D27,[1]SYNDICATE!D27,[1]SBH!D27,[1]SBI!D27,[1]SBM!D27,[1]VIJAYA!D27,[1]allahabad!D27,[1]ANDRA!D27,[1]BOB!D27,[1]BOI!D27,[1]BOM!D27,[1]CBI!D27,[1]DENA!D27,[1]INDIAN!D27,[1]IOB!D27,[1]OBC!D27,[1]PNB!D27,[1]PSB!D27,[1]SBP!D27,[1]SBBJ!D27,[1]SBT!D27,[1]UCO!D27,'[1]UNION BANK '!D27,'[1]UNITED '!D27,[1]IDBI!D27,[1]BMB!D27,[1]KTK!D27,[1]ING!D27,[1]CSB!D27,[1]CUB!D27,[1]DHANALAXMI!D27,[1]FEDERAL!D27,[1]JK!D27,[1]KARUR!D27,[1]LVB!D27,[1]RATNAKAR!D27,[1]SIB!D27,[1]TNMB!D27,[1]INDUSIND!D27,[1]HDFC!D27,[1]AXIS!D27,[1]ICICI!D27,[1]KOTAK!D27,[1]YES!D27,[1]KAVERI!D27,[1]PKGB!D27,[1]KVGB!D27)</f>
        <v>33010</v>
      </c>
      <c r="E27" s="40">
        <f>SUM([1]CANARA!E27,[1]CORPORATION!E27,[1]SYNDICATE!E27,[1]SBH!E27,[1]SBI!E27,[1]SBM!E27,[1]VIJAYA!E27,[1]allahabad!E27,[1]ANDRA!E27,[1]BOB!E27,[1]BOI!E27,[1]BOM!E27,[1]CBI!E27,[1]DENA!E27,[1]INDIAN!E27,[1]IOB!E27,[1]OBC!E27,[1]PNB!E27,[1]PSB!E27,[1]SBP!E27,[1]SBBJ!E27,[1]SBT!E27,[1]UCO!E27,'[1]UNION BANK '!E27,'[1]UNITED '!E27,[1]IDBI!E27,[1]BMB!E27,[1]KTK!E27,[1]ING!E27,[1]CSB!E27,[1]CUB!E27,[1]DHANALAXMI!E27,[1]FEDERAL!E27,[1]JK!E27,[1]KARUR!E27,[1]LVB!E27,[1]RATNAKAR!E27,[1]SIB!E27,[1]TNMB!E27,[1]INDUSIND!E27,[1]HDFC!E27,[1]AXIS!E27,[1]ICICI!E27,[1]KOTAK!E27,[1]YES!E27,[1]KAVERI!E27,[1]PKGB!E27,[1]KVGB!E27)</f>
        <v>74506</v>
      </c>
      <c r="F27" s="40">
        <f>SUM([1]CANARA!F27,[1]CORPORATION!F27,[1]SYNDICATE!F27,[1]SBH!F27,[1]SBI!F27,[1]SBM!F27,[1]VIJAYA!F27,[1]allahabad!F27,[1]ANDRA!F27,[1]BOB!F27,[1]BOI!F27,[1]BOM!F27,[1]CBI!F27,[1]DENA!F27,[1]INDIAN!F27,[1]IOB!F27,[1]OBC!F27,[1]PNB!F27,[1]PSB!F27,[1]SBP!F27,[1]SBBJ!F27,[1]SBT!F27,[1]UCO!F27,'[1]UNION BANK '!F27,'[1]UNITED '!F27,[1]IDBI!F27,[1]BMB!F27,[1]KTK!F27,[1]ING!F27,[1]CSB!F27,[1]CUB!F27,[1]DHANALAXMI!F27,[1]FEDERAL!F27,[1]JK!F27,[1]KARUR!F27,[1]LVB!F27,[1]RATNAKAR!F27,[1]SIB!F27,[1]TNMB!F27,[1]INDUSIND!F27,[1]HDFC!F27,[1]AXIS!F27,[1]ICICI!F27,[1]KOTAK!F27,[1]YES!F27,[1]KAVERI!F27,[1]PKGB!F27,[1]KVGB!F27)</f>
        <v>131843</v>
      </c>
      <c r="G27" s="40">
        <f>SUM([1]CANARA!G27,[1]CORPORATION!G27,[1]SYNDICATE!G27,[1]SBH!G27,[1]SBI!G27,[1]SBM!G27,[1]VIJAYA!G27,[1]allahabad!G27,[1]ANDRA!G27,[1]BOB!G27,[1]BOI!G27,[1]BOM!G27,[1]CBI!G27,[1]DENA!G27,[1]INDIAN!G27,[1]IOB!G27,[1]OBC!G27,[1]PNB!G27,[1]PSB!G27,[1]SBP!G27,[1]SBBJ!G27,[1]SBT!G27,[1]UCO!G27,'[1]UNION BANK '!G27,'[1]UNITED '!G27,[1]IDBI!G27,[1]BMB!G27,[1]KTK!G27,[1]ING!G27,[1]CSB!G27,[1]CUB!G27,[1]DHANALAXMI!G27,[1]FEDERAL!G27,[1]JK!G27,[1]KARUR!G27,[1]LVB!G27,[1]RATNAKAR!G27,[1]SIB!G27,[1]TNMB!G27,[1]INDUSIND!G27,[1]HDFC!G27,[1]AXIS!G27,[1]ICICI!G27,[1]KOTAK!G27,[1]YES!G27,[1]KAVERI!G27,[1]PKGB!G27,[1]KVGB!G27)</f>
        <v>280294</v>
      </c>
      <c r="H27" s="40">
        <f>SUM([1]CANARA!H27,[1]CORPORATION!H27,[1]SYNDICATE!H27,[1]SBH!H27,[1]SBI!H27,[1]SBM!H27,[1]VIJAYA!H27,[1]allahabad!H27,[1]ANDRA!H27,[1]BOB!H27,[1]BOI!H27,[1]BOM!H27,[1]CBI!H27,[1]DENA!H27,[1]INDIAN!H27,[1]IOB!H27,[1]OBC!H27,[1]PNB!H27,[1]PSB!H27,[1]SBP!H27,[1]SBBJ!H27,[1]SBT!H27,[1]UCO!H27,'[1]UNION BANK '!H27,'[1]UNITED '!H27,[1]IDBI!H27,[1]BMB!H27,[1]KTK!H27,[1]ING!H27,[1]CSB!H27,[1]CUB!H27,[1]DHANALAXMI!H27,[1]FEDERAL!H27,[1]JK!H27,[1]KARUR!H27,[1]LVB!H27,[1]RATNAKAR!H27,[1]SIB!H27,[1]TNMB!H27,[1]INDUSIND!H27,[1]HDFC!H27,[1]AXIS!H27,[1]ICICI!H27,[1]KOTAK!H27,[1]YES!H27,[1]KAVERI!H27,[1]PKGB!H27,[1]KVGB!H27)</f>
        <v>204001</v>
      </c>
      <c r="I27" s="40">
        <f>SUM([1]CANARA!I27,[1]CORPORATION!I27,[1]SYNDICATE!I27,[1]SBH!I27,[1]SBI!I27,[1]SBM!I27,[1]VIJAYA!I27,[1]allahabad!I27,[1]ANDRA!I27,[1]BOB!I27,[1]BOI!I27,[1]BOM!I27,[1]CBI!I27,[1]DENA!I27,[1]INDIAN!I27,[1]IOB!I27,[1]OBC!I27,[1]PNB!I27,[1]PSB!I27,[1]SBP!I27,[1]SBBJ!I27,[1]SBT!I27,[1]UCO!I27,'[1]UNION BANK '!I27,'[1]UNITED '!I27,[1]IDBI!I27,[1]BMB!I27,[1]KTK!I27,[1]ING!I27,[1]CSB!I27,[1]CUB!I27,[1]DHANALAXMI!I27,[1]FEDERAL!I27,[1]JK!I27,[1]KARUR!I27,[1]LVB!I27,[1]RATNAKAR!I27,[1]SIB!I27,[1]TNMB!I27,[1]INDUSIND!I27,[1]HDFC!I27,[1]AXIS!I27,[1]ICICI!I27,[1]KOTAK!I27,[1]YES!I27,[1]KAVERI!I27,[1]PKGB!I27,[1]KVGB!I27)</f>
        <v>4865.402142626479</v>
      </c>
      <c r="J27" s="40">
        <f>SUM([1]CANARA!J27,[1]CORPORATION!J27,[1]SYNDICATE!J27,[1]SBH!J27,[1]SBI!J27,[1]SBM!J27,[1]VIJAYA!J27,[1]allahabad!J27,[1]ANDRA!J27,[1]BOB!J27,[1]BOI!J27,[1]BOM!J27,[1]CBI!J27,[1]DENA!J27,[1]INDIAN!J27,[1]IOB!J27,[1]OBC!J27,[1]PNB!J27,[1]PSB!J27,[1]SBP!J27,[1]SBBJ!J27,[1]SBT!J27,[1]UCO!J27,'[1]UNION BANK '!J27,'[1]UNITED '!J27,[1]IDBI!J27,[1]BMB!J27,[1]KTK!J27,[1]ING!J27,[1]CSB!J27,[1]CUB!J27,[1]DHANALAXMI!J27,[1]FEDERAL!J27,[1]JK!J27,[1]KARUR!J27,[1]LVB!J27,[1]RATNAKAR!J27,[1]SIB!J27,[1]TNMB!J27,[1]INDUSIND!J27,[1]HDFC!J27,[1]AXIS!J27,[1]ICICI!J27,[1]KOTAK!J27,[1]YES!J27,[1]KAVERI!J27,[1]PKGB!J27,[1]KVGB!J27)</f>
        <v>66612</v>
      </c>
      <c r="K27" s="40">
        <f>SUM([1]CANARA!K27,[1]CORPORATION!K27,[1]SYNDICATE!K27,[1]SBH!K27,[1]SBI!K27,[1]SBM!K27,[1]VIJAYA!K27,[1]allahabad!K27,[1]ANDRA!K27,[1]BOB!K27,[1]BOI!K27,[1]BOM!K27,[1]CBI!K27,[1]DENA!K27,[1]INDIAN!K27,[1]IOB!K27,[1]OBC!K27,[1]PNB!K27,[1]PSB!K27,[1]SBP!K27,[1]SBBJ!K27,[1]SBT!K27,[1]UCO!K27,'[1]UNION BANK '!K27,'[1]UNITED '!K27,[1]IDBI!K27,[1]BMB!K27,[1]KTK!K27,[1]ING!K27,[1]CSB!K27,[1]CUB!K27,[1]DHANALAXMI!K27,[1]FEDERAL!K27,[1]JK!K27,[1]KARUR!K27,[1]LVB!K27,[1]RATNAKAR!K27,[1]SIB!K27,[1]TNMB!K27,[1]INDUSIND!K27,[1]HDFC!K27,[1]AXIS!K27,[1]ICICI!K27,[1]KOTAK!K27,[1]YES!K27,[1]KAVERI!K27,[1]PKGB!K27,[1]KVGB!K27)</f>
        <v>244945</v>
      </c>
      <c r="L27" s="40">
        <f>SUM([1]CANARA!L27,[1]CORPORATION!L27,[1]SYNDICATE!L27,[1]SBH!L27,[1]SBI!L27,[1]SBM!L27,[1]VIJAYA!L27,[1]allahabad!L27,[1]ANDRA!L27,[1]BOB!L27,[1]BOI!L27,[1]BOM!L27,[1]CBI!L27,[1]DENA!L27,[1]INDIAN!L27,[1]IOB!L27,[1]OBC!L27,[1]PNB!L27,[1]PSB!L27,[1]SBP!L27,[1]SBBJ!L27,[1]SBT!L27,[1]UCO!L27,'[1]UNION BANK '!L27,'[1]UNITED '!L27,[1]IDBI!L27,[1]BMB!L27,[1]KTK!L27,[1]ING!L27,[1]CSB!L27,[1]CUB!L27,[1]DHANALAXMI!L27,[1]FEDERAL!L27,[1]JK!L27,[1]KARUR!L27,[1]LVB!L27,[1]RATNAKAR!L27,[1]SIB!L27,[1]TNMB!L27,[1]INDUSIND!L27,[1]HDFC!L27,[1]AXIS!L27,[1]ICICI!L27,[1]KOTAK!L27,[1]YES!L27,[1]KAVERI!L27,[1]PKGB!L27,[1]KVGB!L27)</f>
        <v>223380</v>
      </c>
      <c r="M27" s="41">
        <f t="shared" si="0"/>
        <v>91.195982771642619</v>
      </c>
      <c r="N27" s="41">
        <f t="shared" si="1"/>
        <v>72.781079866140558</v>
      </c>
    </row>
    <row r="28" spans="1:14" ht="22.5">
      <c r="A28" s="38">
        <v>25</v>
      </c>
      <c r="B28" s="39" t="s">
        <v>135</v>
      </c>
      <c r="C28" s="40">
        <f>SUM([1]CANARA!C28,[1]CORPORATION!C28,[1]SYNDICATE!C28,[1]SBH!C28,[1]SBI!C28,[1]SBM!C28,[1]VIJAYA!C28,[1]allahabad!C28,[1]ANDRA!C28,[1]BOB!C28,[1]BOI!C28,[1]BOM!C28,[1]CBI!C28,[1]DENA!C28,[1]INDIAN!C28,[1]IOB!C28,[1]OBC!C28,[1]PNB!C28,[1]PSB!C28,[1]SBP!C28,[1]SBBJ!C28,[1]SBT!C28,[1]UCO!C28,'[1]UNION BANK '!C28,'[1]UNITED '!C28,[1]IDBI!C28,[1]BMB!C28,[1]KTK!C28,[1]ING!C28,[1]CSB!C28,[1]CUB!C28,[1]DHANALAXMI!C28,[1]FEDERAL!C28,[1]JK!C28,[1]KARUR!C28,[1]LVB!C28,[1]RATNAKAR!C28,[1]SIB!C28,[1]TNMB!C28,[1]INDUSIND!C28,[1]HDFC!C28,[1]AXIS!C28,[1]ICICI!C28,[1]KOTAK!C28,[1]YES!C28,[1]KAVERI!C28,[1]PKGB!C28,[1]KVGB!C28)</f>
        <v>50599</v>
      </c>
      <c r="D28" s="40">
        <f>SUM([1]CANARA!D28,[1]CORPORATION!D28,[1]SYNDICATE!D28,[1]SBH!D28,[1]SBI!D28,[1]SBM!D28,[1]VIJAYA!D28,[1]allahabad!D28,[1]ANDRA!D28,[1]BOB!D28,[1]BOI!D28,[1]BOM!D28,[1]CBI!D28,[1]DENA!D28,[1]INDIAN!D28,[1]IOB!D28,[1]OBC!D28,[1]PNB!D28,[1]PSB!D28,[1]SBP!D28,[1]SBBJ!D28,[1]SBT!D28,[1]UCO!D28,'[1]UNION BANK '!D28,'[1]UNITED '!D28,[1]IDBI!D28,[1]BMB!D28,[1]KTK!D28,[1]ING!D28,[1]CSB!D28,[1]CUB!D28,[1]DHANALAXMI!D28,[1]FEDERAL!D28,[1]JK!D28,[1]KARUR!D28,[1]LVB!D28,[1]RATNAKAR!D28,[1]SIB!D28,[1]TNMB!D28,[1]INDUSIND!D28,[1]HDFC!D28,[1]AXIS!D28,[1]ICICI!D28,[1]KOTAK!D28,[1]YES!D28,[1]KAVERI!D28,[1]PKGB!D28,[1]KVGB!D28)</f>
        <v>3211</v>
      </c>
      <c r="E28" s="40">
        <f>SUM([1]CANARA!E28,[1]CORPORATION!E28,[1]SYNDICATE!E28,[1]SBH!E28,[1]SBI!E28,[1]SBM!E28,[1]VIJAYA!E28,[1]allahabad!E28,[1]ANDRA!E28,[1]BOB!E28,[1]BOI!E28,[1]BOM!E28,[1]CBI!E28,[1]DENA!E28,[1]INDIAN!E28,[1]IOB!E28,[1]OBC!E28,[1]PNB!E28,[1]PSB!E28,[1]SBP!E28,[1]SBBJ!E28,[1]SBT!E28,[1]UCO!E28,'[1]UNION BANK '!E28,'[1]UNITED '!E28,[1]IDBI!E28,[1]BMB!E28,[1]KTK!E28,[1]ING!E28,[1]CSB!E28,[1]CUB!E28,[1]DHANALAXMI!E28,[1]FEDERAL!E28,[1]JK!E28,[1]KARUR!E28,[1]LVB!E28,[1]RATNAKAR!E28,[1]SIB!E28,[1]TNMB!E28,[1]INDUSIND!E28,[1]HDFC!E28,[1]AXIS!E28,[1]ICICI!E28,[1]KOTAK!E28,[1]YES!E28,[1]KAVERI!E28,[1]PKGB!E28,[1]KVGB!E28)</f>
        <v>106851</v>
      </c>
      <c r="F28" s="40">
        <f>SUM([1]CANARA!F28,[1]CORPORATION!F28,[1]SYNDICATE!F28,[1]SBH!F28,[1]SBI!F28,[1]SBM!F28,[1]VIJAYA!F28,[1]allahabad!F28,[1]ANDRA!F28,[1]BOB!F28,[1]BOI!F28,[1]BOM!F28,[1]CBI!F28,[1]DENA!F28,[1]INDIAN!F28,[1]IOB!F28,[1]OBC!F28,[1]PNB!F28,[1]PSB!F28,[1]SBP!F28,[1]SBBJ!F28,[1]SBT!F28,[1]UCO!F28,'[1]UNION BANK '!F28,'[1]UNITED '!F28,[1]IDBI!F28,[1]BMB!F28,[1]KTK!F28,[1]ING!F28,[1]CSB!F28,[1]CUB!F28,[1]DHANALAXMI!F28,[1]FEDERAL!F28,[1]JK!F28,[1]KARUR!F28,[1]LVB!F28,[1]RATNAKAR!F28,[1]SIB!F28,[1]TNMB!F28,[1]INDUSIND!F28,[1]HDFC!F28,[1]AXIS!F28,[1]ICICI!F28,[1]KOTAK!F28,[1]YES!F28,[1]KAVERI!F28,[1]PKGB!F28,[1]KVGB!F28)</f>
        <v>39336</v>
      </c>
      <c r="G28" s="40">
        <f>SUM([1]CANARA!G28,[1]CORPORATION!G28,[1]SYNDICATE!G28,[1]SBH!G28,[1]SBI!G28,[1]SBM!G28,[1]VIJAYA!G28,[1]allahabad!G28,[1]ANDRA!G28,[1]BOB!G28,[1]BOI!G28,[1]BOM!G28,[1]CBI!G28,[1]DENA!G28,[1]INDIAN!G28,[1]IOB!G28,[1]OBC!G28,[1]PNB!G28,[1]PSB!G28,[1]SBP!G28,[1]SBBJ!G28,[1]SBT!G28,[1]UCO!G28,'[1]UNION BANK '!G28,'[1]UNITED '!G28,[1]IDBI!G28,[1]BMB!G28,[1]KTK!G28,[1]ING!G28,[1]CSB!G28,[1]CUB!G28,[1]DHANALAXMI!G28,[1]FEDERAL!G28,[1]JK!G28,[1]KARUR!G28,[1]LVB!G28,[1]RATNAKAR!G28,[1]SIB!G28,[1]TNMB!G28,[1]INDUSIND!G28,[1]HDFC!G28,[1]AXIS!G28,[1]ICICI!G28,[1]KOTAK!G28,[1]YES!G28,[1]KAVERI!G28,[1]PKGB!G28,[1]KVGB!G28)</f>
        <v>199997</v>
      </c>
      <c r="H28" s="40">
        <f>SUM([1]CANARA!H28,[1]CORPORATION!H28,[1]SYNDICATE!H28,[1]SBH!H28,[1]SBI!H28,[1]SBM!H28,[1]VIJAYA!H28,[1]allahabad!H28,[1]ANDRA!H28,[1]BOB!H28,[1]BOI!H28,[1]BOM!H28,[1]CBI!H28,[1]DENA!H28,[1]INDIAN!H28,[1]IOB!H28,[1]OBC!H28,[1]PNB!H28,[1]PSB!H28,[1]SBP!H28,[1]SBBJ!H28,[1]SBT!H28,[1]UCO!H28,'[1]UNION BANK '!H28,'[1]UNITED '!H28,[1]IDBI!H28,[1]BMB!H28,[1]KTK!H28,[1]ING!H28,[1]CSB!H28,[1]CUB!H28,[1]DHANALAXMI!H28,[1]FEDERAL!H28,[1]JK!H28,[1]KARUR!H28,[1]LVB!H28,[1]RATNAKAR!H28,[1]SIB!H28,[1]TNMB!H28,[1]INDUSIND!H28,[1]HDFC!H28,[1]AXIS!H28,[1]ICICI!H28,[1]KOTAK!H28,[1]YES!H28,[1]KAVERI!H28,[1]PKGB!H28,[1]KVGB!H28)</f>
        <v>132412</v>
      </c>
      <c r="I28" s="40">
        <f>SUM([1]CANARA!I28,[1]CORPORATION!I28,[1]SYNDICATE!I28,[1]SBH!I28,[1]SBI!I28,[1]SBM!I28,[1]VIJAYA!I28,[1]allahabad!I28,[1]ANDRA!I28,[1]BOB!I28,[1]BOI!I28,[1]BOM!I28,[1]CBI!I28,[1]DENA!I28,[1]INDIAN!I28,[1]IOB!I28,[1]OBC!I28,[1]PNB!I28,[1]PSB!I28,[1]SBP!I28,[1]SBBJ!I28,[1]SBT!I28,[1]UCO!I28,'[1]UNION BANK '!I28,'[1]UNITED '!I28,[1]IDBI!I28,[1]BMB!I28,[1]KTK!I28,[1]ING!I28,[1]CSB!I28,[1]CUB!I28,[1]DHANALAXMI!I28,[1]FEDERAL!I28,[1]JK!I28,[1]KARUR!I28,[1]LVB!I28,[1]RATNAKAR!I28,[1]SIB!I28,[1]TNMB!I28,[1]INDUSIND!I28,[1]HDFC!I28,[1]AXIS!I28,[1]ICICI!I28,[1]KOTAK!I28,[1]YES!I28,[1]KAVERI!I28,[1]PKGB!I28,[1]KVGB!I28)</f>
        <v>3850.7442135000001</v>
      </c>
      <c r="J28" s="40">
        <f>SUM([1]CANARA!J28,[1]CORPORATION!J28,[1]SYNDICATE!J28,[1]SBH!J28,[1]SBI!J28,[1]SBM!J28,[1]VIJAYA!J28,[1]allahabad!J28,[1]ANDRA!J28,[1]BOB!J28,[1]BOI!J28,[1]BOM!J28,[1]CBI!J28,[1]DENA!J28,[1]INDIAN!J28,[1]IOB!J28,[1]OBC!J28,[1]PNB!J28,[1]PSB!J28,[1]SBP!J28,[1]SBBJ!J28,[1]SBT!J28,[1]UCO!J28,'[1]UNION BANK '!J28,'[1]UNITED '!J28,[1]IDBI!J28,[1]BMB!J28,[1]KTK!J28,[1]ING!J28,[1]CSB!J28,[1]CUB!J28,[1]DHANALAXMI!J28,[1]FEDERAL!J28,[1]JK!J28,[1]KARUR!J28,[1]LVB!J28,[1]RATNAKAR!J28,[1]SIB!J28,[1]TNMB!J28,[1]INDUSIND!J28,[1]HDFC!J28,[1]AXIS!J28,[1]ICICI!J28,[1]KOTAK!J28,[1]YES!J28,[1]KAVERI!J28,[1]PKGB!J28,[1]KVGB!J28)</f>
        <v>30532</v>
      </c>
      <c r="K28" s="40">
        <f>SUM([1]CANARA!K28,[1]CORPORATION!K28,[1]SYNDICATE!K28,[1]SBH!K28,[1]SBI!K28,[1]SBM!K28,[1]VIJAYA!K28,[1]allahabad!K28,[1]ANDRA!K28,[1]BOB!K28,[1]BOI!K28,[1]BOM!K28,[1]CBI!K28,[1]DENA!K28,[1]INDIAN!K28,[1]IOB!K28,[1]OBC!K28,[1]PNB!K28,[1]PSB!K28,[1]SBP!K28,[1]SBBJ!K28,[1]SBT!K28,[1]UCO!K28,'[1]UNION BANK '!K28,'[1]UNITED '!K28,[1]IDBI!K28,[1]BMB!K28,[1]KTK!K28,[1]ING!K28,[1]CSB!K28,[1]CUB!K28,[1]DHANALAXMI!K28,[1]FEDERAL!K28,[1]JK!K28,[1]KARUR!K28,[1]LVB!K28,[1]RATNAKAR!K28,[1]SIB!K28,[1]TNMB!K28,[1]INDUSIND!K28,[1]HDFC!K28,[1]AXIS!K28,[1]ICICI!K28,[1]KOTAK!K28,[1]YES!K28,[1]KAVERI!K28,[1]PKGB!K28,[1]KVGB!K28)</f>
        <v>172689</v>
      </c>
      <c r="L28" s="40">
        <f>SUM([1]CANARA!L28,[1]CORPORATION!L28,[1]SYNDICATE!L28,[1]SBH!L28,[1]SBI!L28,[1]SBM!L28,[1]VIJAYA!L28,[1]allahabad!L28,[1]ANDRA!L28,[1]BOB!L28,[1]BOI!L28,[1]BOM!L28,[1]CBI!L28,[1]DENA!L28,[1]INDIAN!L28,[1]IOB!L28,[1]OBC!L28,[1]PNB!L28,[1]PSB!L28,[1]SBP!L28,[1]SBBJ!L28,[1]SBT!L28,[1]UCO!L28,'[1]UNION BANK '!L28,'[1]UNITED '!L28,[1]IDBI!L28,[1]BMB!L28,[1]KTK!L28,[1]ING!L28,[1]CSB!L28,[1]CUB!L28,[1]DHANALAXMI!L28,[1]FEDERAL!L28,[1]JK!L28,[1]KARUR!L28,[1]LVB!L28,[1]RATNAKAR!L28,[1]SIB!L28,[1]TNMB!L28,[1]INDUSIND!L28,[1]HDFC!L28,[1]AXIS!L28,[1]ICICI!L28,[1]KOTAK!L28,[1]YES!L28,[1]KAVERI!L28,[1]PKGB!L28,[1]KVGB!L28)</f>
        <v>143487</v>
      </c>
      <c r="M28" s="41">
        <f t="shared" si="0"/>
        <v>83.0898320101454</v>
      </c>
      <c r="N28" s="41">
        <f t="shared" si="1"/>
        <v>66.206993104896569</v>
      </c>
    </row>
    <row r="29" spans="1:14" ht="22.5">
      <c r="A29" s="38">
        <v>26</v>
      </c>
      <c r="B29" s="39" t="s">
        <v>136</v>
      </c>
      <c r="C29" s="40">
        <f>SUM([1]CANARA!C29,[1]CORPORATION!C29,[1]SYNDICATE!C29,[1]SBH!C29,[1]SBI!C29,[1]SBM!C29,[1]VIJAYA!C29,[1]allahabad!C29,[1]ANDRA!C29,[1]BOB!C29,[1]BOI!C29,[1]BOM!C29,[1]CBI!C29,[1]DENA!C29,[1]INDIAN!C29,[1]IOB!C29,[1]OBC!C29,[1]PNB!C29,[1]PSB!C29,[1]SBP!C29,[1]SBBJ!C29,[1]SBT!C29,[1]UCO!C29,'[1]UNION BANK '!C29,'[1]UNITED '!C29,[1]IDBI!C29,[1]BMB!C29,[1]KTK!C29,[1]ING!C29,[1]CSB!C29,[1]CUB!C29,[1]DHANALAXMI!C29,[1]FEDERAL!C29,[1]JK!C29,[1]KARUR!C29,[1]LVB!C29,[1]RATNAKAR!C29,[1]SIB!C29,[1]TNMB!C29,[1]INDUSIND!C29,[1]HDFC!C29,[1]AXIS!C29,[1]ICICI!C29,[1]KOTAK!C29,[1]YES!C29,[1]KAVERI!C29,[1]PKGB!C29,[1]KVGB!C29)</f>
        <v>110352</v>
      </c>
      <c r="D29" s="40">
        <f>SUM([1]CANARA!D29,[1]CORPORATION!D29,[1]SYNDICATE!D29,[1]SBH!D29,[1]SBI!D29,[1]SBM!D29,[1]VIJAYA!D29,[1]allahabad!D29,[1]ANDRA!D29,[1]BOB!D29,[1]BOI!D29,[1]BOM!D29,[1]CBI!D29,[1]DENA!D29,[1]INDIAN!D29,[1]IOB!D29,[1]OBC!D29,[1]PNB!D29,[1]PSB!D29,[1]SBP!D29,[1]SBBJ!D29,[1]SBT!D29,[1]UCO!D29,'[1]UNION BANK '!D29,'[1]UNITED '!D29,[1]IDBI!D29,[1]BMB!D29,[1]KTK!D29,[1]ING!D29,[1]CSB!D29,[1]CUB!D29,[1]DHANALAXMI!D29,[1]FEDERAL!D29,[1]JK!D29,[1]KARUR!D29,[1]LVB!D29,[1]RATNAKAR!D29,[1]SIB!D29,[1]TNMB!D29,[1]INDUSIND!D29,[1]HDFC!D29,[1]AXIS!D29,[1]ICICI!D29,[1]KOTAK!D29,[1]YES!D29,[1]KAVERI!D29,[1]PKGB!D29,[1]KVGB!D29)</f>
        <v>43028</v>
      </c>
      <c r="E29" s="40">
        <f>SUM([1]CANARA!E29,[1]CORPORATION!E29,[1]SYNDICATE!E29,[1]SBH!E29,[1]SBI!E29,[1]SBM!E29,[1]VIJAYA!E29,[1]allahabad!E29,[1]ANDRA!E29,[1]BOB!E29,[1]BOI!E29,[1]BOM!E29,[1]CBI!E29,[1]DENA!E29,[1]INDIAN!E29,[1]IOB!E29,[1]OBC!E29,[1]PNB!E29,[1]PSB!E29,[1]SBP!E29,[1]SBBJ!E29,[1]SBT!E29,[1]UCO!E29,'[1]UNION BANK '!E29,'[1]UNITED '!E29,[1]IDBI!E29,[1]BMB!E29,[1]KTK!E29,[1]ING!E29,[1]CSB!E29,[1]CUB!E29,[1]DHANALAXMI!E29,[1]FEDERAL!E29,[1]JK!E29,[1]KARUR!E29,[1]LVB!E29,[1]RATNAKAR!E29,[1]SIB!E29,[1]TNMB!E29,[1]INDUSIND!E29,[1]HDFC!E29,[1]AXIS!E29,[1]ICICI!E29,[1]KOTAK!E29,[1]YES!E29,[1]KAVERI!E29,[1]PKGB!E29,[1]KVGB!E29)</f>
        <v>78470</v>
      </c>
      <c r="F29" s="40">
        <f>SUM([1]CANARA!F29,[1]CORPORATION!F29,[1]SYNDICATE!F29,[1]SBH!F29,[1]SBI!F29,[1]SBM!F29,[1]VIJAYA!F29,[1]allahabad!F29,[1]ANDRA!F29,[1]BOB!F29,[1]BOI!F29,[1]BOM!F29,[1]CBI!F29,[1]DENA!F29,[1]INDIAN!F29,[1]IOB!F29,[1]OBC!F29,[1]PNB!F29,[1]PSB!F29,[1]SBP!F29,[1]SBBJ!F29,[1]SBT!F29,[1]UCO!F29,'[1]UNION BANK '!F29,'[1]UNITED '!F29,[1]IDBI!F29,[1]BMB!F29,[1]KTK!F29,[1]ING!F29,[1]CSB!F29,[1]CUB!F29,[1]DHANALAXMI!F29,[1]FEDERAL!F29,[1]JK!F29,[1]KARUR!F29,[1]LVB!F29,[1]RATNAKAR!F29,[1]SIB!F29,[1]TNMB!F29,[1]INDUSIND!F29,[1]HDFC!F29,[1]AXIS!F29,[1]ICICI!F29,[1]KOTAK!F29,[1]YES!F29,[1]KAVERI!F29,[1]PKGB!F29,[1]KVGB!F29)</f>
        <v>82336</v>
      </c>
      <c r="G29" s="40">
        <f>SUM([1]CANARA!G29,[1]CORPORATION!G29,[1]SYNDICATE!G29,[1]SBH!G29,[1]SBI!G29,[1]SBM!G29,[1]VIJAYA!G29,[1]allahabad!G29,[1]ANDRA!G29,[1]BOB!G29,[1]BOI!G29,[1]BOM!G29,[1]CBI!G29,[1]DENA!G29,[1]INDIAN!G29,[1]IOB!G29,[1]OBC!G29,[1]PNB!G29,[1]PSB!G29,[1]SBP!G29,[1]SBBJ!G29,[1]SBT!G29,[1]UCO!G29,'[1]UNION BANK '!G29,'[1]UNITED '!G29,[1]IDBI!G29,[1]BMB!G29,[1]KTK!G29,[1]ING!G29,[1]CSB!G29,[1]CUB!G29,[1]DHANALAXMI!G29,[1]FEDERAL!G29,[1]JK!G29,[1]KARUR!G29,[1]LVB!G29,[1]RATNAKAR!G29,[1]SIB!G29,[1]TNMB!G29,[1]INDUSIND!G29,[1]HDFC!G29,[1]AXIS!G29,[1]ICICI!G29,[1]KOTAK!G29,[1]YES!G29,[1]KAVERI!G29,[1]PKGB!G29,[1]KVGB!G29)</f>
        <v>314186</v>
      </c>
      <c r="H29" s="40">
        <f>SUM([1]CANARA!H29,[1]CORPORATION!H29,[1]SYNDICATE!H29,[1]SBH!H29,[1]SBI!H29,[1]SBM!H29,[1]VIJAYA!H29,[1]allahabad!H29,[1]ANDRA!H29,[1]BOB!H29,[1]BOI!H29,[1]BOM!H29,[1]CBI!H29,[1]DENA!H29,[1]INDIAN!H29,[1]IOB!H29,[1]OBC!H29,[1]PNB!H29,[1]PSB!H29,[1]SBP!H29,[1]SBBJ!H29,[1]SBT!H29,[1]UCO!H29,'[1]UNION BANK '!H29,'[1]UNITED '!H29,[1]IDBI!H29,[1]BMB!H29,[1]KTK!H29,[1]ING!H29,[1]CSB!H29,[1]CUB!H29,[1]DHANALAXMI!H29,[1]FEDERAL!H29,[1]JK!H29,[1]KARUR!H29,[1]LVB!H29,[1]RATNAKAR!H29,[1]SIB!H29,[1]TNMB!H29,[1]INDUSIND!H29,[1]HDFC!H29,[1]AXIS!H29,[1]ICICI!H29,[1]KOTAK!H29,[1]YES!H29,[1]KAVERI!H29,[1]PKGB!H29,[1]KVGB!H29)</f>
        <v>224163</v>
      </c>
      <c r="I29" s="40">
        <f>SUM([1]CANARA!I29,[1]CORPORATION!I29,[1]SYNDICATE!I29,[1]SBH!I29,[1]SBI!I29,[1]SBM!I29,[1]VIJAYA!I29,[1]allahabad!I29,[1]ANDRA!I29,[1]BOB!I29,[1]BOI!I29,[1]BOM!I29,[1]CBI!I29,[1]DENA!I29,[1]INDIAN!I29,[1]IOB!I29,[1]OBC!I29,[1]PNB!I29,[1]PSB!I29,[1]SBP!I29,[1]SBBJ!I29,[1]SBT!I29,[1]UCO!I29,'[1]UNION BANK '!I29,'[1]UNITED '!I29,[1]IDBI!I29,[1]BMB!I29,[1]KTK!I29,[1]ING!I29,[1]CSB!I29,[1]CUB!I29,[1]DHANALAXMI!I29,[1]FEDERAL!I29,[1]JK!I29,[1]KARUR!I29,[1]LVB!I29,[1]RATNAKAR!I29,[1]SIB!I29,[1]TNMB!I29,[1]INDUSIND!I29,[1]HDFC!I29,[1]AXIS!I29,[1]ICICI!I29,[1]KOTAK!I29,[1]YES!I29,[1]KAVERI!I29,[1]PKGB!I29,[1]KVGB!I29)</f>
        <v>7111.3293479672011</v>
      </c>
      <c r="J29" s="40">
        <f>SUM([1]CANARA!J29,[1]CORPORATION!J29,[1]SYNDICATE!J29,[1]SBH!J29,[1]SBI!J29,[1]SBM!J29,[1]VIJAYA!J29,[1]allahabad!J29,[1]ANDRA!J29,[1]BOB!J29,[1]BOI!J29,[1]BOM!J29,[1]CBI!J29,[1]DENA!J29,[1]INDIAN!J29,[1]IOB!J29,[1]OBC!J29,[1]PNB!J29,[1]PSB!J29,[1]SBP!J29,[1]SBBJ!J29,[1]SBT!J29,[1]UCO!J29,'[1]UNION BANK '!J29,'[1]UNITED '!J29,[1]IDBI!J29,[1]BMB!J29,[1]KTK!J29,[1]ING!J29,[1]CSB!J29,[1]CUB!J29,[1]DHANALAXMI!J29,[1]FEDERAL!J29,[1]JK!J29,[1]KARUR!J29,[1]LVB!J29,[1]RATNAKAR!J29,[1]SIB!J29,[1]TNMB!J29,[1]INDUSIND!J29,[1]HDFC!J29,[1]AXIS!J29,[1]ICICI!J29,[1]KOTAK!J29,[1]YES!J29,[1]KAVERI!J29,[1]PKGB!J29,[1]KVGB!J29)</f>
        <v>32163</v>
      </c>
      <c r="K29" s="40">
        <f>SUM([1]CANARA!K29,[1]CORPORATION!K29,[1]SYNDICATE!K29,[1]SBH!K29,[1]SBI!K29,[1]SBM!K29,[1]VIJAYA!K29,[1]allahabad!K29,[1]ANDRA!K29,[1]BOB!K29,[1]BOI!K29,[1]BOM!K29,[1]CBI!K29,[1]DENA!K29,[1]INDIAN!K29,[1]IOB!K29,[1]OBC!K29,[1]PNB!K29,[1]PSB!K29,[1]SBP!K29,[1]SBBJ!K29,[1]SBT!K29,[1]UCO!K29,'[1]UNION BANK '!K29,'[1]UNITED '!K29,[1]IDBI!K29,[1]BMB!K29,[1]KTK!K29,[1]ING!K29,[1]CSB!K29,[1]CUB!K29,[1]DHANALAXMI!K29,[1]FEDERAL!K29,[1]JK!K29,[1]KARUR!K29,[1]LVB!K29,[1]RATNAKAR!K29,[1]SIB!K29,[1]TNMB!K29,[1]INDUSIND!K29,[1]HDFC!K29,[1]AXIS!K29,[1]ICICI!K29,[1]KOTAK!K29,[1]YES!K29,[1]KAVERI!K29,[1]PKGB!K29,[1]KVGB!K29)</f>
        <v>268588</v>
      </c>
      <c r="L29" s="40">
        <f>SUM([1]CANARA!L29,[1]CORPORATION!L29,[1]SYNDICATE!L29,[1]SBH!L29,[1]SBI!L29,[1]SBM!L29,[1]VIJAYA!L29,[1]allahabad!L29,[1]ANDRA!L29,[1]BOB!L29,[1]BOI!L29,[1]BOM!L29,[1]CBI!L29,[1]DENA!L29,[1]INDIAN!L29,[1]IOB!L29,[1]OBC!L29,[1]PNB!L29,[1]PSB!L29,[1]SBP!L29,[1]SBBJ!L29,[1]SBT!L29,[1]UCO!L29,'[1]UNION BANK '!L29,'[1]UNITED '!L29,[1]IDBI!L29,[1]BMB!L29,[1]KTK!L29,[1]ING!L29,[1]CSB!L29,[1]CUB!L29,[1]DHANALAXMI!L29,[1]FEDERAL!L29,[1]JK!L29,[1]KARUR!L29,[1]LVB!L29,[1]RATNAKAR!L29,[1]SIB!L29,[1]TNMB!L29,[1]INDUSIND!L29,[1]HDFC!L29,[1]AXIS!L29,[1]ICICI!L29,[1]KOTAK!L29,[1]YES!L29,[1]KAVERI!L29,[1]PKGB!L29,[1]KVGB!L29)</f>
        <v>231316</v>
      </c>
      <c r="M29" s="41">
        <f t="shared" si="0"/>
        <v>86.122983900993347</v>
      </c>
      <c r="N29" s="41">
        <f t="shared" si="1"/>
        <v>71.347227438523674</v>
      </c>
    </row>
    <row r="30" spans="1:14" ht="22.5">
      <c r="A30" s="38">
        <v>27</v>
      </c>
      <c r="B30" s="39" t="s">
        <v>137</v>
      </c>
      <c r="C30" s="40">
        <f>SUM([1]CANARA!C30,[1]CORPORATION!C30,[1]SYNDICATE!C30,[1]SBH!C30,[1]SBI!C30,[1]SBM!C30,[1]VIJAYA!C30,[1]allahabad!C30,[1]ANDRA!C30,[1]BOB!C30,[1]BOI!C30,[1]BOM!C30,[1]CBI!C30,[1]DENA!C30,[1]INDIAN!C30,[1]IOB!C30,[1]OBC!C30,[1]PNB!C30,[1]PSB!C30,[1]SBP!C30,[1]SBBJ!C30,[1]SBT!C30,[1]UCO!C30,'[1]UNION BANK '!C30,'[1]UNITED '!C30,[1]IDBI!C30,[1]BMB!C30,[1]KTK!C30,[1]ING!C30,[1]CSB!C30,[1]CUB!C30,[1]DHANALAXMI!C30,[1]FEDERAL!C30,[1]JK!C30,[1]KARUR!C30,[1]LVB!C30,[1]RATNAKAR!C30,[1]SIB!C30,[1]TNMB!C30,[1]INDUSIND!C30,[1]HDFC!C30,[1]AXIS!C30,[1]ICICI!C30,[1]KOTAK!C30,[1]YES!C30,[1]KAVERI!C30,[1]PKGB!C30,[1]KVGB!C30)</f>
        <v>165799</v>
      </c>
      <c r="D30" s="40">
        <f>SUM([1]CANARA!D30,[1]CORPORATION!D30,[1]SYNDICATE!D30,[1]SBH!D30,[1]SBI!D30,[1]SBM!D30,[1]VIJAYA!D30,[1]allahabad!D30,[1]ANDRA!D30,[1]BOB!D30,[1]BOI!D30,[1]BOM!D30,[1]CBI!D30,[1]DENA!D30,[1]INDIAN!D30,[1]IOB!D30,[1]OBC!D30,[1]PNB!D30,[1]PSB!D30,[1]SBP!D30,[1]SBBJ!D30,[1]SBT!D30,[1]UCO!D30,'[1]UNION BANK '!D30,'[1]UNITED '!D30,[1]IDBI!D30,[1]BMB!D30,[1]KTK!D30,[1]ING!D30,[1]CSB!D30,[1]CUB!D30,[1]DHANALAXMI!D30,[1]FEDERAL!D30,[1]JK!D30,[1]KARUR!D30,[1]LVB!D30,[1]RATNAKAR!D30,[1]SIB!D30,[1]TNMB!D30,[1]INDUSIND!D30,[1]HDFC!D30,[1]AXIS!D30,[1]ICICI!D30,[1]KOTAK!D30,[1]YES!D30,[1]KAVERI!D30,[1]PKGB!D30,[1]KVGB!D30)</f>
        <v>33200</v>
      </c>
      <c r="E30" s="40">
        <f>SUM([1]CANARA!E30,[1]CORPORATION!E30,[1]SYNDICATE!E30,[1]SBH!E30,[1]SBI!E30,[1]SBM!E30,[1]VIJAYA!E30,[1]allahabad!E30,[1]ANDRA!E30,[1]BOB!E30,[1]BOI!E30,[1]BOM!E30,[1]CBI!E30,[1]DENA!E30,[1]INDIAN!E30,[1]IOB!E30,[1]OBC!E30,[1]PNB!E30,[1]PSB!E30,[1]SBP!E30,[1]SBBJ!E30,[1]SBT!E30,[1]UCO!E30,'[1]UNION BANK '!E30,'[1]UNITED '!E30,[1]IDBI!E30,[1]BMB!E30,[1]KTK!E30,[1]ING!E30,[1]CSB!E30,[1]CUB!E30,[1]DHANALAXMI!E30,[1]FEDERAL!E30,[1]JK!E30,[1]KARUR!E30,[1]LVB!E30,[1]RATNAKAR!E30,[1]SIB!E30,[1]TNMB!E30,[1]INDUSIND!E30,[1]HDFC!E30,[1]AXIS!E30,[1]ICICI!E30,[1]KOTAK!E30,[1]YES!E30,[1]KAVERI!E30,[1]PKGB!E30,[1]KVGB!E30)</f>
        <v>65334</v>
      </c>
      <c r="F30" s="40">
        <f>SUM([1]CANARA!F30,[1]CORPORATION!F30,[1]SYNDICATE!F30,[1]SBH!F30,[1]SBI!F30,[1]SBM!F30,[1]VIJAYA!F30,[1]allahabad!F30,[1]ANDRA!F30,[1]BOB!F30,[1]BOI!F30,[1]BOM!F30,[1]CBI!F30,[1]DENA!F30,[1]INDIAN!F30,[1]IOB!F30,[1]OBC!F30,[1]PNB!F30,[1]PSB!F30,[1]SBP!F30,[1]SBBJ!F30,[1]SBT!F30,[1]UCO!F30,'[1]UNION BANK '!F30,'[1]UNITED '!F30,[1]IDBI!F30,[1]BMB!F30,[1]KTK!F30,[1]ING!F30,[1]CSB!F30,[1]CUB!F30,[1]DHANALAXMI!F30,[1]FEDERAL!F30,[1]JK!F30,[1]KARUR!F30,[1]LVB!F30,[1]RATNAKAR!F30,[1]SIB!F30,[1]TNMB!F30,[1]INDUSIND!F30,[1]HDFC!F30,[1]AXIS!F30,[1]ICICI!F30,[1]KOTAK!F30,[1]YES!F30,[1]KAVERI!F30,[1]PKGB!F30,[1]KVGB!F30)</f>
        <v>57692</v>
      </c>
      <c r="G30" s="40">
        <f>SUM([1]CANARA!G30,[1]CORPORATION!G30,[1]SYNDICATE!G30,[1]SBH!G30,[1]SBI!G30,[1]SBM!G30,[1]VIJAYA!G30,[1]allahabad!G30,[1]ANDRA!G30,[1]BOB!G30,[1]BOI!G30,[1]BOM!G30,[1]CBI!G30,[1]DENA!G30,[1]INDIAN!G30,[1]IOB!G30,[1]OBC!G30,[1]PNB!G30,[1]PSB!G30,[1]SBP!G30,[1]SBBJ!G30,[1]SBT!G30,[1]UCO!G30,'[1]UNION BANK '!G30,'[1]UNITED '!G30,[1]IDBI!G30,[1]BMB!G30,[1]KTK!G30,[1]ING!G30,[1]CSB!G30,[1]CUB!G30,[1]DHANALAXMI!G30,[1]FEDERAL!G30,[1]JK!G30,[1]KARUR!G30,[1]LVB!G30,[1]RATNAKAR!G30,[1]SIB!G30,[1]TNMB!G30,[1]INDUSIND!G30,[1]HDFC!G30,[1]AXIS!G30,[1]ICICI!G30,[1]KOTAK!G30,[1]YES!G30,[1]KAVERI!G30,[1]PKGB!G30,[1]KVGB!G30)</f>
        <v>322025</v>
      </c>
      <c r="H30" s="40">
        <f>SUM([1]CANARA!H30,[1]CORPORATION!H30,[1]SYNDICATE!H30,[1]SBH!H30,[1]SBI!H30,[1]SBM!H30,[1]VIJAYA!H30,[1]allahabad!H30,[1]ANDRA!H30,[1]BOB!H30,[1]BOI!H30,[1]BOM!H30,[1]CBI!H30,[1]DENA!H30,[1]INDIAN!H30,[1]IOB!H30,[1]OBC!H30,[1]PNB!H30,[1]PSB!H30,[1]SBP!H30,[1]SBBJ!H30,[1]SBT!H30,[1]UCO!H30,'[1]UNION BANK '!H30,'[1]UNITED '!H30,[1]IDBI!H30,[1]BMB!H30,[1]KTK!H30,[1]ING!H30,[1]CSB!H30,[1]CUB!H30,[1]DHANALAXMI!H30,[1]FEDERAL!H30,[1]JK!H30,[1]KARUR!H30,[1]LVB!H30,[1]RATNAKAR!H30,[1]SIB!H30,[1]TNMB!H30,[1]INDUSIND!H30,[1]HDFC!H30,[1]AXIS!H30,[1]ICICI!H30,[1]KOTAK!H30,[1]YES!H30,[1]KAVERI!H30,[1]PKGB!H30,[1]KVGB!H30)</f>
        <v>251838</v>
      </c>
      <c r="I30" s="40">
        <f>SUM([1]CANARA!I30,[1]CORPORATION!I30,[1]SYNDICATE!I30,[1]SBH!I30,[1]SBI!I30,[1]SBM!I30,[1]VIJAYA!I30,[1]allahabad!I30,[1]ANDRA!I30,[1]BOB!I30,[1]BOI!I30,[1]BOM!I30,[1]CBI!I30,[1]DENA!I30,[1]INDIAN!I30,[1]IOB!I30,[1]OBC!I30,[1]PNB!I30,[1]PSB!I30,[1]SBP!I30,[1]SBBJ!I30,[1]SBT!I30,[1]UCO!I30,'[1]UNION BANK '!I30,'[1]UNITED '!I30,[1]IDBI!I30,[1]BMB!I30,[1]KTK!I30,[1]ING!I30,[1]CSB!I30,[1]CUB!I30,[1]DHANALAXMI!I30,[1]FEDERAL!I30,[1]JK!I30,[1]KARUR!I30,[1]LVB!I30,[1]RATNAKAR!I30,[1]SIB!I30,[1]TNMB!I30,[1]INDUSIND!I30,[1]HDFC!I30,[1]AXIS!I30,[1]ICICI!I30,[1]KOTAK!I30,[1]YES!I30,[1]KAVERI!I30,[1]PKGB!I30,[1]KVGB!I30)</f>
        <v>7672.3097278999994</v>
      </c>
      <c r="J30" s="40">
        <f>SUM([1]CANARA!J30,[1]CORPORATION!J30,[1]SYNDICATE!J30,[1]SBH!J30,[1]SBI!J30,[1]SBM!J30,[1]VIJAYA!J30,[1]allahabad!J30,[1]ANDRA!J30,[1]BOB!J30,[1]BOI!J30,[1]BOM!J30,[1]CBI!J30,[1]DENA!J30,[1]INDIAN!J30,[1]IOB!J30,[1]OBC!J30,[1]PNB!J30,[1]PSB!J30,[1]SBP!J30,[1]SBBJ!J30,[1]SBT!J30,[1]UCO!J30,'[1]UNION BANK '!J30,'[1]UNITED '!J30,[1]IDBI!J30,[1]BMB!J30,[1]KTK!J30,[1]ING!J30,[1]CSB!J30,[1]CUB!J30,[1]DHANALAXMI!J30,[1]FEDERAL!J30,[1]JK!J30,[1]KARUR!J30,[1]LVB!J30,[1]RATNAKAR!J30,[1]SIB!J30,[1]TNMB!J30,[1]INDUSIND!J30,[1]HDFC!J30,[1]AXIS!J30,[1]ICICI!J30,[1]KOTAK!J30,[1]YES!J30,[1]KAVERI!J30,[1]PKGB!J30,[1]KVGB!J30)</f>
        <v>50088</v>
      </c>
      <c r="K30" s="40">
        <f>SUM([1]CANARA!K30,[1]CORPORATION!K30,[1]SYNDICATE!K30,[1]SBH!K30,[1]SBI!K30,[1]SBM!K30,[1]VIJAYA!K30,[1]allahabad!K30,[1]ANDRA!K30,[1]BOB!K30,[1]BOI!K30,[1]BOM!K30,[1]CBI!K30,[1]DENA!K30,[1]INDIAN!K30,[1]IOB!K30,[1]OBC!K30,[1]PNB!K30,[1]PSB!K30,[1]SBP!K30,[1]SBBJ!K30,[1]SBT!K30,[1]UCO!K30,'[1]UNION BANK '!K30,'[1]UNITED '!K30,[1]IDBI!K30,[1]BMB!K30,[1]KTK!K30,[1]ING!K30,[1]CSB!K30,[1]CUB!K30,[1]DHANALAXMI!K30,[1]FEDERAL!K30,[1]JK!K30,[1]KARUR!K30,[1]LVB!K30,[1]RATNAKAR!K30,[1]SIB!K30,[1]TNMB!K30,[1]INDUSIND!K30,[1]HDFC!K30,[1]AXIS!K30,[1]ICICI!K30,[1]KOTAK!K30,[1]YES!K30,[1]KAVERI!K30,[1]PKGB!K30,[1]KVGB!K30)</f>
        <v>276075</v>
      </c>
      <c r="L30" s="40">
        <f>SUM([1]CANARA!L30,[1]CORPORATION!L30,[1]SYNDICATE!L30,[1]SBH!L30,[1]SBI!L30,[1]SBM!L30,[1]VIJAYA!L30,[1]allahabad!L30,[1]ANDRA!L30,[1]BOB!L30,[1]BOI!L30,[1]BOM!L30,[1]CBI!L30,[1]DENA!L30,[1]INDIAN!L30,[1]IOB!L30,[1]OBC!L30,[1]PNB!L30,[1]PSB!L30,[1]SBP!L30,[1]SBBJ!L30,[1]SBT!L30,[1]UCO!L30,'[1]UNION BANK '!L30,'[1]UNITED '!L30,[1]IDBI!L30,[1]BMB!L30,[1]KTK!L30,[1]ING!L30,[1]CSB!L30,[1]CUB!L30,[1]DHANALAXMI!L30,[1]FEDERAL!L30,[1]JK!L30,[1]KARUR!L30,[1]LVB!L30,[1]RATNAKAR!L30,[1]SIB!L30,[1]TNMB!L30,[1]INDUSIND!L30,[1]HDFC!L30,[1]AXIS!L30,[1]ICICI!L30,[1]KOTAK!L30,[1]YES!L30,[1]KAVERI!L30,[1]PKGB!L30,[1]KVGB!L30)</f>
        <v>217255</v>
      </c>
      <c r="M30" s="41">
        <f t="shared" si="0"/>
        <v>78.6941954179118</v>
      </c>
      <c r="N30" s="41">
        <f t="shared" si="1"/>
        <v>78.204487229252379</v>
      </c>
    </row>
    <row r="31" spans="1:14" ht="22.5">
      <c r="A31" s="38">
        <v>28</v>
      </c>
      <c r="B31" s="39" t="s">
        <v>138</v>
      </c>
      <c r="C31" s="40">
        <f>SUM([1]CANARA!C31,[1]CORPORATION!C31,[1]SYNDICATE!C31,[1]SBH!C31,[1]SBI!C31,[1]SBM!C31,[1]VIJAYA!C31,[1]allahabad!C31,[1]ANDRA!C31,[1]BOB!C31,[1]BOI!C31,[1]BOM!C31,[1]CBI!C31,[1]DENA!C31,[1]INDIAN!C31,[1]IOB!C31,[1]OBC!C31,[1]PNB!C31,[1]PSB!C31,[1]SBP!C31,[1]SBBJ!C31,[1]SBT!C31,[1]UCO!C31,'[1]UNION BANK '!C31,'[1]UNITED '!C31,[1]IDBI!C31,[1]BMB!C31,[1]KTK!C31,[1]ING!C31,[1]CSB!C31,[1]CUB!C31,[1]DHANALAXMI!C31,[1]FEDERAL!C31,[1]JK!C31,[1]KARUR!C31,[1]LVB!C31,[1]RATNAKAR!C31,[1]SIB!C31,[1]TNMB!C31,[1]INDUSIND!C31,[1]HDFC!C31,[1]AXIS!C31,[1]ICICI!C31,[1]KOTAK!C31,[1]YES!C31,[1]KAVERI!C31,[1]PKGB!C31,[1]KVGB!C31)</f>
        <v>89972</v>
      </c>
      <c r="D31" s="40">
        <f>SUM([1]CANARA!D31,[1]CORPORATION!D31,[1]SYNDICATE!D31,[1]SBH!D31,[1]SBI!D31,[1]SBM!D31,[1]VIJAYA!D31,[1]allahabad!D31,[1]ANDRA!D31,[1]BOB!D31,[1]BOI!D31,[1]BOM!D31,[1]CBI!D31,[1]DENA!D31,[1]INDIAN!D31,[1]IOB!D31,[1]OBC!D31,[1]PNB!D31,[1]PSB!D31,[1]SBP!D31,[1]SBBJ!D31,[1]SBT!D31,[1]UCO!D31,'[1]UNION BANK '!D31,'[1]UNITED '!D31,[1]IDBI!D31,[1]BMB!D31,[1]KTK!D31,[1]ING!D31,[1]CSB!D31,[1]CUB!D31,[1]DHANALAXMI!D31,[1]FEDERAL!D31,[1]JK!D31,[1]KARUR!D31,[1]LVB!D31,[1]RATNAKAR!D31,[1]SIB!D31,[1]TNMB!D31,[1]INDUSIND!D31,[1]HDFC!D31,[1]AXIS!D31,[1]ICICI!D31,[1]KOTAK!D31,[1]YES!D31,[1]KAVERI!D31,[1]PKGB!D31,[1]KVGB!D31)</f>
        <v>18299</v>
      </c>
      <c r="E31" s="40">
        <f>SUM([1]CANARA!E31,[1]CORPORATION!E31,[1]SYNDICATE!E31,[1]SBH!E31,[1]SBI!E31,[1]SBM!E31,[1]VIJAYA!E31,[1]allahabad!E31,[1]ANDRA!E31,[1]BOB!E31,[1]BOI!E31,[1]BOM!E31,[1]CBI!E31,[1]DENA!E31,[1]INDIAN!E31,[1]IOB!E31,[1]OBC!E31,[1]PNB!E31,[1]PSB!E31,[1]SBP!E31,[1]SBBJ!E31,[1]SBT!E31,[1]UCO!E31,'[1]UNION BANK '!E31,'[1]UNITED '!E31,[1]IDBI!E31,[1]BMB!E31,[1]KTK!E31,[1]ING!E31,[1]CSB!E31,[1]CUB!E31,[1]DHANALAXMI!E31,[1]FEDERAL!E31,[1]JK!E31,[1]KARUR!E31,[1]LVB!E31,[1]RATNAKAR!E31,[1]SIB!E31,[1]TNMB!E31,[1]INDUSIND!E31,[1]HDFC!E31,[1]AXIS!E31,[1]ICICI!E31,[1]KOTAK!E31,[1]YES!E31,[1]KAVERI!E31,[1]PKGB!E31,[1]KVGB!E31)</f>
        <v>79277</v>
      </c>
      <c r="F31" s="40">
        <f>SUM([1]CANARA!F31,[1]CORPORATION!F31,[1]SYNDICATE!F31,[1]SBH!F31,[1]SBI!F31,[1]SBM!F31,[1]VIJAYA!F31,[1]allahabad!F31,[1]ANDRA!F31,[1]BOB!F31,[1]BOI!F31,[1]BOM!F31,[1]CBI!F31,[1]DENA!F31,[1]INDIAN!F31,[1]IOB!F31,[1]OBC!F31,[1]PNB!F31,[1]PSB!F31,[1]SBP!F31,[1]SBBJ!F31,[1]SBT!F31,[1]UCO!F31,'[1]UNION BANK '!F31,'[1]UNITED '!F31,[1]IDBI!F31,[1]BMB!F31,[1]KTK!F31,[1]ING!F31,[1]CSB!F31,[1]CUB!F31,[1]DHANALAXMI!F31,[1]FEDERAL!F31,[1]JK!F31,[1]KARUR!F31,[1]LVB!F31,[1]RATNAKAR!F31,[1]SIB!F31,[1]TNMB!F31,[1]INDUSIND!F31,[1]HDFC!F31,[1]AXIS!F31,[1]ICICI!F31,[1]KOTAK!F31,[1]YES!F31,[1]KAVERI!F31,[1]PKGB!F31,[1]KVGB!F31)</f>
        <v>18874</v>
      </c>
      <c r="G31" s="40">
        <f>SUM([1]CANARA!G31,[1]CORPORATION!G31,[1]SYNDICATE!G31,[1]SBH!G31,[1]SBI!G31,[1]SBM!G31,[1]VIJAYA!G31,[1]allahabad!G31,[1]ANDRA!G31,[1]BOB!G31,[1]BOI!G31,[1]BOM!G31,[1]CBI!G31,[1]DENA!G31,[1]INDIAN!G31,[1]IOB!G31,[1]OBC!G31,[1]PNB!G31,[1]PSB!G31,[1]SBP!G31,[1]SBBJ!G31,[1]SBT!G31,[1]UCO!G31,'[1]UNION BANK '!G31,'[1]UNITED '!G31,[1]IDBI!G31,[1]BMB!G31,[1]KTK!G31,[1]ING!G31,[1]CSB!G31,[1]CUB!G31,[1]DHANALAXMI!G31,[1]FEDERAL!G31,[1]JK!G31,[1]KARUR!G31,[1]LVB!G31,[1]RATNAKAR!G31,[1]SIB!G31,[1]TNMB!G31,[1]INDUSIND!G31,[1]HDFC!G31,[1]AXIS!G31,[1]ICICI!G31,[1]KOTAK!G31,[1]YES!G31,[1]KAVERI!G31,[1]PKGB!G31,[1]KVGB!G31)</f>
        <v>206422</v>
      </c>
      <c r="H31" s="40">
        <f>SUM([1]CANARA!H31,[1]CORPORATION!H31,[1]SYNDICATE!H31,[1]SBH!H31,[1]SBI!H31,[1]SBM!H31,[1]VIJAYA!H31,[1]allahabad!H31,[1]ANDRA!H31,[1]BOB!H31,[1]BOI!H31,[1]BOM!H31,[1]CBI!H31,[1]DENA!H31,[1]INDIAN!H31,[1]IOB!H31,[1]OBC!H31,[1]PNB!H31,[1]PSB!H31,[1]SBP!H31,[1]SBBJ!H31,[1]SBT!H31,[1]UCO!H31,'[1]UNION BANK '!H31,'[1]UNITED '!H31,[1]IDBI!H31,[1]BMB!H31,[1]KTK!H31,[1]ING!H31,[1]CSB!H31,[1]CUB!H31,[1]DHANALAXMI!H31,[1]FEDERAL!H31,[1]JK!H31,[1]KARUR!H31,[1]LVB!H31,[1]RATNAKAR!H31,[1]SIB!H31,[1]TNMB!H31,[1]INDUSIND!H31,[1]HDFC!H31,[1]AXIS!H31,[1]ICICI!H31,[1]KOTAK!H31,[1]YES!H31,[1]KAVERI!H31,[1]PKGB!H31,[1]KVGB!H31)</f>
        <v>175796</v>
      </c>
      <c r="I31" s="40">
        <f>SUM([1]CANARA!I31,[1]CORPORATION!I31,[1]SYNDICATE!I31,[1]SBH!I31,[1]SBI!I31,[1]SBM!I31,[1]VIJAYA!I31,[1]allahabad!I31,[1]ANDRA!I31,[1]BOB!I31,[1]BOI!I31,[1]BOM!I31,[1]CBI!I31,[1]DENA!I31,[1]INDIAN!I31,[1]IOB!I31,[1]OBC!I31,[1]PNB!I31,[1]PSB!I31,[1]SBP!I31,[1]SBBJ!I31,[1]SBT!I31,[1]UCO!I31,'[1]UNION BANK '!I31,'[1]UNITED '!I31,[1]IDBI!I31,[1]BMB!I31,[1]KTK!I31,[1]ING!I31,[1]CSB!I31,[1]CUB!I31,[1]DHANALAXMI!I31,[1]FEDERAL!I31,[1]JK!I31,[1]KARUR!I31,[1]LVB!I31,[1]RATNAKAR!I31,[1]SIB!I31,[1]TNMB!I31,[1]INDUSIND!I31,[1]HDFC!I31,[1]AXIS!I31,[1]ICICI!I31,[1]KOTAK!I31,[1]YES!I31,[1]KAVERI!I31,[1]PKGB!I31,[1]KVGB!I31)</f>
        <v>6238.2928876999995</v>
      </c>
      <c r="J31" s="40">
        <f>SUM([1]CANARA!J31,[1]CORPORATION!J31,[1]SYNDICATE!J31,[1]SBH!J31,[1]SBI!J31,[1]SBM!J31,[1]VIJAYA!J31,[1]allahabad!J31,[1]ANDRA!J31,[1]BOB!J31,[1]BOI!J31,[1]BOM!J31,[1]CBI!J31,[1]DENA!J31,[1]INDIAN!J31,[1]IOB!J31,[1]OBC!J31,[1]PNB!J31,[1]PSB!J31,[1]SBP!J31,[1]SBBJ!J31,[1]SBT!J31,[1]UCO!J31,'[1]UNION BANK '!J31,'[1]UNITED '!J31,[1]IDBI!J31,[1]BMB!J31,[1]KTK!J31,[1]ING!J31,[1]CSB!J31,[1]CUB!J31,[1]DHANALAXMI!J31,[1]FEDERAL!J31,[1]JK!J31,[1]KARUR!J31,[1]LVB!J31,[1]RATNAKAR!J31,[1]SIB!J31,[1]TNMB!J31,[1]INDUSIND!J31,[1]HDFC!J31,[1]AXIS!J31,[1]ICICI!J31,[1]KOTAK!J31,[1]YES!J31,[1]KAVERI!J31,[1]PKGB!J31,[1]KVGB!J31)</f>
        <v>23320</v>
      </c>
      <c r="K31" s="40">
        <f>SUM([1]CANARA!K31,[1]CORPORATION!K31,[1]SYNDICATE!K31,[1]SBH!K31,[1]SBI!K31,[1]SBM!K31,[1]VIJAYA!K31,[1]allahabad!K31,[1]ANDRA!K31,[1]BOB!K31,[1]BOI!K31,[1]BOM!K31,[1]CBI!K31,[1]DENA!K31,[1]INDIAN!K31,[1]IOB!K31,[1]OBC!K31,[1]PNB!K31,[1]PSB!K31,[1]SBP!K31,[1]SBBJ!K31,[1]SBT!K31,[1]UCO!K31,'[1]UNION BANK '!K31,'[1]UNITED '!K31,[1]IDBI!K31,[1]BMB!K31,[1]KTK!K31,[1]ING!K31,[1]CSB!K31,[1]CUB!K31,[1]DHANALAXMI!K31,[1]FEDERAL!K31,[1]JK!K31,[1]KARUR!K31,[1]LVB!K31,[1]RATNAKAR!K31,[1]SIB!K31,[1]TNMB!K31,[1]INDUSIND!K31,[1]HDFC!K31,[1]AXIS!K31,[1]ICICI!K31,[1]KOTAK!K31,[1]YES!K31,[1]KAVERI!K31,[1]PKGB!K31,[1]KVGB!K31)</f>
        <v>174111</v>
      </c>
      <c r="L31" s="40">
        <f>SUM([1]CANARA!L31,[1]CORPORATION!L31,[1]SYNDICATE!L31,[1]SBH!L31,[1]SBI!L31,[1]SBM!L31,[1]VIJAYA!L31,[1]allahabad!L31,[1]ANDRA!L31,[1]BOB!L31,[1]BOI!L31,[1]BOM!L31,[1]CBI!L31,[1]DENA!L31,[1]INDIAN!L31,[1]IOB!L31,[1]OBC!L31,[1]PNB!L31,[1]PSB!L31,[1]SBP!L31,[1]SBBJ!L31,[1]SBT!L31,[1]UCO!L31,'[1]UNION BANK '!L31,'[1]UNITED '!L31,[1]IDBI!L31,[1]BMB!L31,[1]KTK!L31,[1]ING!L31,[1]CSB!L31,[1]CUB!L31,[1]DHANALAXMI!L31,[1]FEDERAL!L31,[1]JK!L31,[1]KARUR!L31,[1]LVB!L31,[1]RATNAKAR!L31,[1]SIB!L31,[1]TNMB!L31,[1]INDUSIND!L31,[1]HDFC!L31,[1]AXIS!L31,[1]ICICI!L31,[1]KOTAK!L31,[1]YES!L31,[1]KAVERI!L31,[1]PKGB!L31,[1]KVGB!L31)</f>
        <v>146629</v>
      </c>
      <c r="M31" s="41">
        <f t="shared" si="0"/>
        <v>84.215816347042988</v>
      </c>
      <c r="N31" s="41">
        <f t="shared" si="1"/>
        <v>85.163403125635824</v>
      </c>
    </row>
    <row r="32" spans="1:14" ht="22.5">
      <c r="A32" s="38">
        <v>29</v>
      </c>
      <c r="B32" s="39" t="s">
        <v>139</v>
      </c>
      <c r="C32" s="40">
        <f>SUM([1]CANARA!C32,[1]CORPORATION!C32,[1]SYNDICATE!C32,[1]SBH!C32,[1]SBI!C32,[1]SBM!C32,[1]VIJAYA!C32,[1]allahabad!C32,[1]ANDRA!C32,[1]BOB!C32,[1]BOI!C32,[1]BOM!C32,[1]CBI!C32,[1]DENA!C32,[1]INDIAN!C32,[1]IOB!C32,[1]OBC!C32,[1]PNB!C32,[1]PSB!C32,[1]SBP!C32,[1]SBBJ!C32,[1]SBT!C32,[1]UCO!C32,'[1]UNION BANK '!C32,'[1]UNITED '!C32,[1]IDBI!C32,[1]BMB!C32,[1]KTK!C32,[1]ING!C32,[1]CSB!C32,[1]CUB!C32,[1]DHANALAXMI!C32,[1]FEDERAL!C32,[1]JK!C32,[1]KARUR!C32,[1]LVB!C32,[1]RATNAKAR!C32,[1]SIB!C32,[1]TNMB!C32,[1]INDUSIND!C32,[1]HDFC!C32,[1]AXIS!C32,[1]ICICI!C32,[1]KOTAK!C32,[1]YES!C32,[1]KAVERI!C32,[1]PKGB!C32,[1]KVGB!C32)</f>
        <v>259704</v>
      </c>
      <c r="D32" s="40">
        <f>SUM([1]CANARA!D32,[1]CORPORATION!D32,[1]SYNDICATE!D32,[1]SBH!D32,[1]SBI!D32,[1]SBM!D32,[1]VIJAYA!D32,[1]allahabad!D32,[1]ANDRA!D32,[1]BOB!D32,[1]BOI!D32,[1]BOM!D32,[1]CBI!D32,[1]DENA!D32,[1]INDIAN!D32,[1]IOB!D32,[1]OBC!D32,[1]PNB!D32,[1]PSB!D32,[1]SBP!D32,[1]SBBJ!D32,[1]SBT!D32,[1]UCO!D32,'[1]UNION BANK '!D32,'[1]UNITED '!D32,[1]IDBI!D32,[1]BMB!D32,[1]KTK!D32,[1]ING!D32,[1]CSB!D32,[1]CUB!D32,[1]DHANALAXMI!D32,[1]FEDERAL!D32,[1]JK!D32,[1]KARUR!D32,[1]LVB!D32,[1]RATNAKAR!D32,[1]SIB!D32,[1]TNMB!D32,[1]INDUSIND!D32,[1]HDFC!D32,[1]AXIS!D32,[1]ICICI!D32,[1]KOTAK!D32,[1]YES!D32,[1]KAVERI!D32,[1]PKGB!D32,[1]KVGB!D32)</f>
        <v>19391</v>
      </c>
      <c r="E32" s="40">
        <f>SUM([1]CANARA!E32,[1]CORPORATION!E32,[1]SYNDICATE!E32,[1]SBH!E32,[1]SBI!E32,[1]SBM!E32,[1]VIJAYA!E32,[1]allahabad!E32,[1]ANDRA!E32,[1]BOB!E32,[1]BOI!E32,[1]BOM!E32,[1]CBI!E32,[1]DENA!E32,[1]INDIAN!E32,[1]IOB!E32,[1]OBC!E32,[1]PNB!E32,[1]PSB!E32,[1]SBP!E32,[1]SBBJ!E32,[1]SBT!E32,[1]UCO!E32,'[1]UNION BANK '!E32,'[1]UNITED '!E32,[1]IDBI!E32,[1]BMB!E32,[1]KTK!E32,[1]ING!E32,[1]CSB!E32,[1]CUB!E32,[1]DHANALAXMI!E32,[1]FEDERAL!E32,[1]JK!E32,[1]KARUR!E32,[1]LVB!E32,[1]RATNAKAR!E32,[1]SIB!E32,[1]TNMB!E32,[1]INDUSIND!E32,[1]HDFC!E32,[1]AXIS!E32,[1]ICICI!E32,[1]KOTAK!E32,[1]YES!E32,[1]KAVERI!E32,[1]PKGB!E32,[1]KVGB!E32)</f>
        <v>95861</v>
      </c>
      <c r="F32" s="40">
        <f>SUM([1]CANARA!F32,[1]CORPORATION!F32,[1]SYNDICATE!F32,[1]SBH!F32,[1]SBI!F32,[1]SBM!F32,[1]VIJAYA!F32,[1]allahabad!F32,[1]ANDRA!F32,[1]BOB!F32,[1]BOI!F32,[1]BOM!F32,[1]CBI!F32,[1]DENA!F32,[1]INDIAN!F32,[1]IOB!F32,[1]OBC!F32,[1]PNB!F32,[1]PSB!F32,[1]SBP!F32,[1]SBBJ!F32,[1]SBT!F32,[1]UCO!F32,'[1]UNION BANK '!F32,'[1]UNITED '!F32,[1]IDBI!F32,[1]BMB!F32,[1]KTK!F32,[1]ING!F32,[1]CSB!F32,[1]CUB!F32,[1]DHANALAXMI!F32,[1]FEDERAL!F32,[1]JK!F32,[1]KARUR!F32,[1]LVB!F32,[1]RATNAKAR!F32,[1]SIB!F32,[1]TNMB!F32,[1]INDUSIND!F32,[1]HDFC!F32,[1]AXIS!F32,[1]ICICI!F32,[1]KOTAK!F32,[1]YES!F32,[1]KAVERI!F32,[1]PKGB!F32,[1]KVGB!F32)</f>
        <v>39093</v>
      </c>
      <c r="G32" s="40">
        <f>SUM([1]CANARA!G32,[1]CORPORATION!G32,[1]SYNDICATE!G32,[1]SBH!G32,[1]SBI!G32,[1]SBM!G32,[1]VIJAYA!G32,[1]allahabad!G32,[1]ANDRA!G32,[1]BOB!G32,[1]BOI!G32,[1]BOM!G32,[1]CBI!G32,[1]DENA!G32,[1]INDIAN!G32,[1]IOB!G32,[1]OBC!G32,[1]PNB!G32,[1]PSB!G32,[1]SBP!G32,[1]SBBJ!G32,[1]SBT!G32,[1]UCO!G32,'[1]UNION BANK '!G32,'[1]UNITED '!G32,[1]IDBI!G32,[1]BMB!G32,[1]KTK!G32,[1]ING!G32,[1]CSB!G32,[1]CUB!G32,[1]DHANALAXMI!G32,[1]FEDERAL!G32,[1]JK!G32,[1]KARUR!G32,[1]LVB!G32,[1]RATNAKAR!G32,[1]SIB!G32,[1]TNMB!G32,[1]INDUSIND!G32,[1]HDFC!G32,[1]AXIS!G32,[1]ICICI!G32,[1]KOTAK!G32,[1]YES!G32,[1]KAVERI!G32,[1]PKGB!G32,[1]KVGB!G32)</f>
        <v>414049</v>
      </c>
      <c r="H32" s="40">
        <f>SUM([1]CANARA!H32,[1]CORPORATION!H32,[1]SYNDICATE!H32,[1]SBH!H32,[1]SBI!H32,[1]SBM!H32,[1]VIJAYA!H32,[1]allahabad!H32,[1]ANDRA!H32,[1]BOB!H32,[1]BOI!H32,[1]BOM!H32,[1]CBI!H32,[1]DENA!H32,[1]INDIAN!H32,[1]IOB!H32,[1]OBC!H32,[1]PNB!H32,[1]PSB!H32,[1]SBP!H32,[1]SBBJ!H32,[1]SBT!H32,[1]UCO!H32,'[1]UNION BANK '!H32,'[1]UNITED '!H32,[1]IDBI!H32,[1]BMB!H32,[1]KTK!H32,[1]ING!H32,[1]CSB!H32,[1]CUB!H32,[1]DHANALAXMI!H32,[1]FEDERAL!H32,[1]JK!H32,[1]KARUR!H32,[1]LVB!H32,[1]RATNAKAR!H32,[1]SIB!H32,[1]TNMB!H32,[1]INDUSIND!H32,[1]HDFC!H32,[1]AXIS!H32,[1]ICICI!H32,[1]KOTAK!H32,[1]YES!H32,[1]KAVERI!H32,[1]PKGB!H32,[1]KVGB!H32)</f>
        <v>304429</v>
      </c>
      <c r="I32" s="40">
        <f>SUM([1]CANARA!I32,[1]CORPORATION!I32,[1]SYNDICATE!I32,[1]SBH!I32,[1]SBI!I32,[1]SBM!I32,[1]VIJAYA!I32,[1]allahabad!I32,[1]ANDRA!I32,[1]BOB!I32,[1]BOI!I32,[1]BOM!I32,[1]CBI!I32,[1]DENA!I32,[1]INDIAN!I32,[1]IOB!I32,[1]OBC!I32,[1]PNB!I32,[1]PSB!I32,[1]SBP!I32,[1]SBBJ!I32,[1]SBT!I32,[1]UCO!I32,'[1]UNION BANK '!I32,'[1]UNITED '!I32,[1]IDBI!I32,[1]BMB!I32,[1]KTK!I32,[1]ING!I32,[1]CSB!I32,[1]CUB!I32,[1]DHANALAXMI!I32,[1]FEDERAL!I32,[1]JK!I32,[1]KARUR!I32,[1]LVB!I32,[1]RATNAKAR!I32,[1]SIB!I32,[1]TNMB!I32,[1]INDUSIND!I32,[1]HDFC!I32,[1]AXIS!I32,[1]ICICI!I32,[1]KOTAK!I32,[1]YES!I32,[1]KAVERI!I32,[1]PKGB!I32,[1]KVGB!I32)</f>
        <v>9686.1711033000011</v>
      </c>
      <c r="J32" s="40">
        <f>SUM([1]CANARA!J32,[1]CORPORATION!J32,[1]SYNDICATE!J32,[1]SBH!J32,[1]SBI!J32,[1]SBM!J32,[1]VIJAYA!J32,[1]allahabad!J32,[1]ANDRA!J32,[1]BOB!J32,[1]BOI!J32,[1]BOM!J32,[1]CBI!J32,[1]DENA!J32,[1]INDIAN!J32,[1]IOB!J32,[1]OBC!J32,[1]PNB!J32,[1]PSB!J32,[1]SBP!J32,[1]SBBJ!J32,[1]SBT!J32,[1]UCO!J32,'[1]UNION BANK '!J32,'[1]UNITED '!J32,[1]IDBI!J32,[1]BMB!J32,[1]KTK!J32,[1]ING!J32,[1]CSB!J32,[1]CUB!J32,[1]DHANALAXMI!J32,[1]FEDERAL!J32,[1]JK!J32,[1]KARUR!J32,[1]LVB!J32,[1]RATNAKAR!J32,[1]SIB!J32,[1]TNMB!J32,[1]INDUSIND!J32,[1]HDFC!J32,[1]AXIS!J32,[1]ICICI!J32,[1]KOTAK!J32,[1]YES!J32,[1]KAVERI!J32,[1]PKGB!J32,[1]KVGB!J32)</f>
        <v>85649</v>
      </c>
      <c r="K32" s="40">
        <f>SUM([1]CANARA!K32,[1]CORPORATION!K32,[1]SYNDICATE!K32,[1]SBH!K32,[1]SBI!K32,[1]SBM!K32,[1]VIJAYA!K32,[1]allahabad!K32,[1]ANDRA!K32,[1]BOB!K32,[1]BOI!K32,[1]BOM!K32,[1]CBI!K32,[1]DENA!K32,[1]INDIAN!K32,[1]IOB!K32,[1]OBC!K32,[1]PNB!K32,[1]PSB!K32,[1]SBP!K32,[1]SBBJ!K32,[1]SBT!K32,[1]UCO!K32,'[1]UNION BANK '!K32,'[1]UNITED '!K32,[1]IDBI!K32,[1]BMB!K32,[1]KTK!K32,[1]ING!K32,[1]CSB!K32,[1]CUB!K32,[1]DHANALAXMI!K32,[1]FEDERAL!K32,[1]JK!K32,[1]KARUR!K32,[1]LVB!K32,[1]RATNAKAR!K32,[1]SIB!K32,[1]TNMB!K32,[1]INDUSIND!K32,[1]HDFC!K32,[1]AXIS!K32,[1]ICICI!K32,[1]KOTAK!K32,[1]YES!K32,[1]KAVERI!K32,[1]PKGB!K32,[1]KVGB!K32)</f>
        <v>340158</v>
      </c>
      <c r="L32" s="40">
        <f>SUM([1]CANARA!L32,[1]CORPORATION!L32,[1]SYNDICATE!L32,[1]SBH!L32,[1]SBI!L32,[1]SBM!L32,[1]VIJAYA!L32,[1]allahabad!L32,[1]ANDRA!L32,[1]BOB!L32,[1]BOI!L32,[1]BOM!L32,[1]CBI!L32,[1]DENA!L32,[1]INDIAN!L32,[1]IOB!L32,[1]OBC!L32,[1]PNB!L32,[1]PSB!L32,[1]SBP!L32,[1]SBBJ!L32,[1]SBT!L32,[1]UCO!L32,'[1]UNION BANK '!L32,'[1]UNITED '!L32,[1]IDBI!L32,[1]BMB!L32,[1]KTK!L32,[1]ING!L32,[1]CSB!L32,[1]CUB!L32,[1]DHANALAXMI!L32,[1]FEDERAL!L32,[1]JK!L32,[1]KARUR!L32,[1]LVB!L32,[1]RATNAKAR!L32,[1]SIB!L32,[1]TNMB!L32,[1]INDUSIND!L32,[1]HDFC!L32,[1]AXIS!L32,[1]ICICI!L32,[1]KOTAK!L32,[1]YES!L32,[1]KAVERI!L32,[1]PKGB!L32,[1]KVGB!L32)</f>
        <v>287544</v>
      </c>
      <c r="M32" s="41">
        <f t="shared" si="0"/>
        <v>84.532481964263667</v>
      </c>
      <c r="N32" s="41">
        <f t="shared" si="1"/>
        <v>73.524872659999176</v>
      </c>
    </row>
    <row r="33" spans="1:14" ht="22.5">
      <c r="A33" s="38">
        <v>30</v>
      </c>
      <c r="B33" s="39" t="s">
        <v>140</v>
      </c>
      <c r="C33" s="40">
        <f>SUM([1]CANARA!C33,[1]CORPORATION!C33,[1]SYNDICATE!C33,[1]SBH!C33,[1]SBI!C33,[1]SBM!C33,[1]VIJAYA!C33,[1]allahabad!C33,[1]ANDRA!C33,[1]BOB!C33,[1]BOI!C33,[1]BOM!C33,[1]CBI!C33,[1]DENA!C33,[1]INDIAN!C33,[1]IOB!C33,[1]OBC!C33,[1]PNB!C33,[1]PSB!C33,[1]SBP!C33,[1]SBBJ!C33,[1]SBT!C33,[1]UCO!C33,'[1]UNION BANK '!C33,'[1]UNITED '!C33,[1]IDBI!C33,[1]BMB!C33,[1]KTK!C33,[1]ING!C33,[1]CSB!C33,[1]CUB!C33,[1]DHANALAXMI!C33,[1]FEDERAL!C33,[1]JK!C33,[1]KARUR!C33,[1]LVB!C33,[1]RATNAKAR!C33,[1]SIB!C33,[1]TNMB!C33,[1]INDUSIND!C33,[1]HDFC!C33,[1]AXIS!C33,[1]ICICI!C33,[1]KOTAK!C33,[1]YES!C33,[1]KAVERI!C33,[1]PKGB!C33,[1]KVGB!C33)</f>
        <v>14431</v>
      </c>
      <c r="D33" s="40">
        <f>SUM([1]CANARA!D33,[1]CORPORATION!D33,[1]SYNDICATE!D33,[1]SBH!D33,[1]SBI!D33,[1]SBM!D33,[1]VIJAYA!D33,[1]allahabad!D33,[1]ANDRA!D33,[1]BOB!D33,[1]BOI!D33,[1]BOM!D33,[1]CBI!D33,[1]DENA!D33,[1]INDIAN!D33,[1]IOB!D33,[1]OBC!D33,[1]PNB!D33,[1]PSB!D33,[1]SBP!D33,[1]SBBJ!D33,[1]SBT!D33,[1]UCO!D33,'[1]UNION BANK '!D33,'[1]UNITED '!D33,[1]IDBI!D33,[1]BMB!D33,[1]KTK!D33,[1]ING!D33,[1]CSB!D33,[1]CUB!D33,[1]DHANALAXMI!D33,[1]FEDERAL!D33,[1]JK!D33,[1]KARUR!D33,[1]LVB!D33,[1]RATNAKAR!D33,[1]SIB!D33,[1]TNMB!D33,[1]INDUSIND!D33,[1]HDFC!D33,[1]AXIS!D33,[1]ICICI!D33,[1]KOTAK!D33,[1]YES!D33,[1]KAVERI!D33,[1]PKGB!D33,[1]KVGB!D33)</f>
        <v>16559</v>
      </c>
      <c r="E33" s="40">
        <f>SUM([1]CANARA!E33,[1]CORPORATION!E33,[1]SYNDICATE!E33,[1]SBH!E33,[1]SBI!E33,[1]SBM!E33,[1]VIJAYA!E33,[1]allahabad!E33,[1]ANDRA!E33,[1]BOB!E33,[1]BOI!E33,[1]BOM!E33,[1]CBI!E33,[1]DENA!E33,[1]INDIAN!E33,[1]IOB!E33,[1]OBC!E33,[1]PNB!E33,[1]PSB!E33,[1]SBP!E33,[1]SBBJ!E33,[1]SBT!E33,[1]UCO!E33,'[1]UNION BANK '!E33,'[1]UNITED '!E33,[1]IDBI!E33,[1]BMB!E33,[1]KTK!E33,[1]ING!E33,[1]CSB!E33,[1]CUB!E33,[1]DHANALAXMI!E33,[1]FEDERAL!E33,[1]JK!E33,[1]KARUR!E33,[1]LVB!E33,[1]RATNAKAR!E33,[1]SIB!E33,[1]TNMB!E33,[1]INDUSIND!E33,[1]HDFC!E33,[1]AXIS!E33,[1]ICICI!E33,[1]KOTAK!E33,[1]YES!E33,[1]KAVERI!E33,[1]PKGB!E33,[1]KVGB!E33)</f>
        <v>65263</v>
      </c>
      <c r="F33" s="40">
        <f>SUM([1]CANARA!F33,[1]CORPORATION!F33,[1]SYNDICATE!F33,[1]SBH!F33,[1]SBI!F33,[1]SBM!F33,[1]VIJAYA!F33,[1]allahabad!F33,[1]ANDRA!F33,[1]BOB!F33,[1]BOI!F33,[1]BOM!F33,[1]CBI!F33,[1]DENA!F33,[1]INDIAN!F33,[1]IOB!F33,[1]OBC!F33,[1]PNB!F33,[1]PSB!F33,[1]SBP!F33,[1]SBBJ!F33,[1]SBT!F33,[1]UCO!F33,'[1]UNION BANK '!F33,'[1]UNITED '!F33,[1]IDBI!F33,[1]BMB!F33,[1]KTK!F33,[1]ING!F33,[1]CSB!F33,[1]CUB!F33,[1]DHANALAXMI!F33,[1]FEDERAL!F33,[1]JK!F33,[1]KARUR!F33,[1]LVB!F33,[1]RATNAKAR!F33,[1]SIB!F33,[1]TNMB!F33,[1]INDUSIND!F33,[1]HDFC!F33,[1]AXIS!F33,[1]ICICI!F33,[1]KOTAK!F33,[1]YES!F33,[1]KAVERI!F33,[1]PKGB!F33,[1]KVGB!F33)</f>
        <v>71042</v>
      </c>
      <c r="G33" s="40">
        <f>SUM([1]CANARA!G33,[1]CORPORATION!G33,[1]SYNDICATE!G33,[1]SBH!G33,[1]SBI!G33,[1]SBM!G33,[1]VIJAYA!G33,[1]allahabad!G33,[1]ANDRA!G33,[1]BOB!G33,[1]BOI!G33,[1]BOM!G33,[1]CBI!G33,[1]DENA!G33,[1]INDIAN!G33,[1]IOB!G33,[1]OBC!G33,[1]PNB!G33,[1]PSB!G33,[1]SBP!G33,[1]SBBJ!G33,[1]SBT!G33,[1]UCO!G33,'[1]UNION BANK '!G33,'[1]UNITED '!G33,[1]IDBI!G33,[1]BMB!G33,[1]KTK!G33,[1]ING!G33,[1]CSB!G33,[1]CUB!G33,[1]DHANALAXMI!G33,[1]FEDERAL!G33,[1]JK!G33,[1]KARUR!G33,[1]LVB!G33,[1]RATNAKAR!G33,[1]SIB!G33,[1]TNMB!G33,[1]INDUSIND!G33,[1]HDFC!G33,[1]AXIS!G33,[1]ICICI!G33,[1]KOTAK!G33,[1]YES!G33,[1]KAVERI!G33,[1]PKGB!G33,[1]KVGB!G33)</f>
        <v>167295</v>
      </c>
      <c r="H33" s="40">
        <f>SUM([1]CANARA!H33,[1]CORPORATION!H33,[1]SYNDICATE!H33,[1]SBH!H33,[1]SBI!H33,[1]SBM!H33,[1]VIJAYA!H33,[1]allahabad!H33,[1]ANDRA!H33,[1]BOB!H33,[1]BOI!H33,[1]BOM!H33,[1]CBI!H33,[1]DENA!H33,[1]INDIAN!H33,[1]IOB!H33,[1]OBC!H33,[1]PNB!H33,[1]PSB!H33,[1]SBP!H33,[1]SBBJ!H33,[1]SBT!H33,[1]UCO!H33,'[1]UNION BANK '!H33,'[1]UNITED '!H33,[1]IDBI!H33,[1]BMB!H33,[1]KTK!H33,[1]ING!H33,[1]CSB!H33,[1]CUB!H33,[1]DHANALAXMI!H33,[1]FEDERAL!H33,[1]JK!H33,[1]KARUR!H33,[1]LVB!H33,[1]RATNAKAR!H33,[1]SIB!H33,[1]TNMB!H33,[1]INDUSIND!H33,[1]HDFC!H33,[1]AXIS!H33,[1]ICICI!H33,[1]KOTAK!H33,[1]YES!H33,[1]KAVERI!H33,[1]PKGB!H33,[1]KVGB!H33)</f>
        <v>120484</v>
      </c>
      <c r="I33" s="40">
        <f>SUM([1]CANARA!I33,[1]CORPORATION!I33,[1]SYNDICATE!I33,[1]SBH!I33,[1]SBI!I33,[1]SBM!I33,[1]VIJAYA!I33,[1]allahabad!I33,[1]ANDRA!I33,[1]BOB!I33,[1]BOI!I33,[1]BOM!I33,[1]CBI!I33,[1]DENA!I33,[1]INDIAN!I33,[1]IOB!I33,[1]OBC!I33,[1]PNB!I33,[1]PSB!I33,[1]SBP!I33,[1]SBBJ!I33,[1]SBT!I33,[1]UCO!I33,'[1]UNION BANK '!I33,'[1]UNITED '!I33,[1]IDBI!I33,[1]BMB!I33,[1]KTK!I33,[1]ING!I33,[1]CSB!I33,[1]CUB!I33,[1]DHANALAXMI!I33,[1]FEDERAL!I33,[1]JK!I33,[1]KARUR!I33,[1]LVB!I33,[1]RATNAKAR!I33,[1]SIB!I33,[1]TNMB!I33,[1]INDUSIND!I33,[1]HDFC!I33,[1]AXIS!I33,[1]ICICI!I33,[1]KOTAK!I33,[1]YES!I33,[1]KAVERI!I33,[1]PKGB!I33,[1]KVGB!I33)</f>
        <v>3661.5208748756695</v>
      </c>
      <c r="J33" s="40">
        <f>SUM([1]CANARA!J33,[1]CORPORATION!J33,[1]SYNDICATE!J33,[1]SBH!J33,[1]SBI!J33,[1]SBM!J33,[1]VIJAYA!J33,[1]allahabad!J33,[1]ANDRA!J33,[1]BOB!J33,[1]BOI!J33,[1]BOM!J33,[1]CBI!J33,[1]DENA!J33,[1]INDIAN!J33,[1]IOB!J33,[1]OBC!J33,[1]PNB!J33,[1]PSB!J33,[1]SBP!J33,[1]SBBJ!J33,[1]SBT!J33,[1]UCO!J33,'[1]UNION BANK '!J33,'[1]UNITED '!J33,[1]IDBI!J33,[1]BMB!J33,[1]KTK!J33,[1]ING!J33,[1]CSB!J33,[1]CUB!J33,[1]DHANALAXMI!J33,[1]FEDERAL!J33,[1]JK!J33,[1]KARUR!J33,[1]LVB!J33,[1]RATNAKAR!J33,[1]SIB!J33,[1]TNMB!J33,[1]INDUSIND!J33,[1]HDFC!J33,[1]AXIS!J33,[1]ICICI!J33,[1]KOTAK!J33,[1]YES!J33,[1]KAVERI!J33,[1]PKGB!J33,[1]KVGB!J33)</f>
        <v>40388</v>
      </c>
      <c r="K33" s="40">
        <f>SUM([1]CANARA!K33,[1]CORPORATION!K33,[1]SYNDICATE!K33,[1]SBH!K33,[1]SBI!K33,[1]SBM!K33,[1]VIJAYA!K33,[1]allahabad!K33,[1]ANDRA!K33,[1]BOB!K33,[1]BOI!K33,[1]BOM!K33,[1]CBI!K33,[1]DENA!K33,[1]INDIAN!K33,[1]IOB!K33,[1]OBC!K33,[1]PNB!K33,[1]PSB!K33,[1]SBP!K33,[1]SBBJ!K33,[1]SBT!K33,[1]UCO!K33,'[1]UNION BANK '!K33,'[1]UNITED '!K33,[1]IDBI!K33,[1]BMB!K33,[1]KTK!K33,[1]ING!K33,[1]CSB!K33,[1]CUB!K33,[1]DHANALAXMI!K33,[1]FEDERAL!K33,[1]JK!K33,[1]KARUR!K33,[1]LVB!K33,[1]RATNAKAR!K33,[1]SIB!K33,[1]TNMB!K33,[1]INDUSIND!K33,[1]HDFC!K33,[1]AXIS!K33,[1]ICICI!K33,[1]KOTAK!K33,[1]YES!K33,[1]KAVERI!K33,[1]PKGB!K33,[1]KVGB!K33)</f>
        <v>146696</v>
      </c>
      <c r="L33" s="40">
        <f>SUM([1]CANARA!L33,[1]CORPORATION!L33,[1]SYNDICATE!L33,[1]SBH!L33,[1]SBI!L33,[1]SBM!L33,[1]VIJAYA!L33,[1]allahabad!L33,[1]ANDRA!L33,[1]BOB!L33,[1]BOI!L33,[1]BOM!L33,[1]CBI!L33,[1]DENA!L33,[1]INDIAN!L33,[1]IOB!L33,[1]OBC!L33,[1]PNB!L33,[1]PSB!L33,[1]SBP!L33,[1]SBBJ!L33,[1]SBT!L33,[1]UCO!L33,'[1]UNION BANK '!L33,'[1]UNITED '!L33,[1]IDBI!L33,[1]BMB!L33,[1]KTK!L33,[1]ING!L33,[1]CSB!L33,[1]CUB!L33,[1]DHANALAXMI!L33,[1]FEDERAL!L33,[1]JK!L33,[1]KARUR!L33,[1]LVB!L33,[1]RATNAKAR!L33,[1]SIB!L33,[1]TNMB!L33,[1]INDUSIND!L33,[1]HDFC!L33,[1]AXIS!L33,[1]ICICI!L33,[1]KOTAK!L33,[1]YES!L33,[1]KAVERI!L33,[1]PKGB!L33,[1]KVGB!L33)</f>
        <v>136708</v>
      </c>
      <c r="M33" s="41">
        <f t="shared" si="0"/>
        <v>93.191361727654467</v>
      </c>
      <c r="N33" s="41">
        <f t="shared" si="1"/>
        <v>72.018888789264466</v>
      </c>
    </row>
    <row r="34" spans="1:14" ht="22.5">
      <c r="A34" s="42"/>
      <c r="B34" s="39" t="s">
        <v>55</v>
      </c>
      <c r="C34" s="40">
        <f>SUM(C4:C33)</f>
        <v>3907815</v>
      </c>
      <c r="D34" s="40">
        <f t="shared" ref="D34:L34" si="2">SUM(D4:D33)</f>
        <v>1382039</v>
      </c>
      <c r="E34" s="40">
        <f t="shared" si="2"/>
        <v>2428223</v>
      </c>
      <c r="F34" s="40">
        <f t="shared" si="2"/>
        <v>3006755</v>
      </c>
      <c r="G34" s="40">
        <f t="shared" si="2"/>
        <v>10724832</v>
      </c>
      <c r="H34" s="40">
        <f t="shared" si="2"/>
        <v>8076557</v>
      </c>
      <c r="I34" s="40">
        <f t="shared" si="2"/>
        <v>236602.57732114469</v>
      </c>
      <c r="J34" s="40">
        <f t="shared" si="2"/>
        <v>2093928</v>
      </c>
      <c r="K34" s="40">
        <f t="shared" si="2"/>
        <v>9432763</v>
      </c>
      <c r="L34" s="40">
        <f t="shared" si="2"/>
        <v>7955616</v>
      </c>
      <c r="M34" s="41">
        <f t="shared" si="0"/>
        <v>84.340251101400511</v>
      </c>
      <c r="N34" s="41">
        <f t="shared" si="1"/>
        <v>75.30707240915288</v>
      </c>
    </row>
  </sheetData>
  <mergeCells count="2">
    <mergeCell ref="A1:K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13" sqref="B13"/>
    </sheetView>
  </sheetViews>
  <sheetFormatPr defaultRowHeight="14.25"/>
  <cols>
    <col min="1" max="1" width="27.140625" style="45" customWidth="1"/>
    <col min="2" max="8" width="20.85546875" style="45" customWidth="1"/>
    <col min="9" max="16384" width="9.140625" style="45"/>
  </cols>
  <sheetData>
    <row r="1" spans="1:8" ht="90.75" customHeight="1">
      <c r="A1" s="461" t="s">
        <v>141</v>
      </c>
      <c r="B1" s="462" t="s">
        <v>142</v>
      </c>
      <c r="C1" s="462"/>
      <c r="D1" s="462"/>
      <c r="E1" s="462"/>
      <c r="F1" s="462"/>
      <c r="G1" s="462"/>
      <c r="H1" s="462"/>
    </row>
    <row r="2" spans="1:8" ht="84.75" customHeight="1">
      <c r="A2" s="461"/>
      <c r="B2" s="463" t="s">
        <v>143</v>
      </c>
      <c r="C2" s="463"/>
      <c r="D2" s="463"/>
      <c r="E2" s="463"/>
      <c r="F2" s="463"/>
      <c r="G2" s="463"/>
      <c r="H2" s="463"/>
    </row>
    <row r="3" spans="1:8" ht="60" customHeight="1">
      <c r="A3" s="464" t="s">
        <v>144</v>
      </c>
      <c r="B3" s="461" t="s">
        <v>145</v>
      </c>
      <c r="C3" s="461"/>
      <c r="D3" s="461"/>
      <c r="E3" s="461"/>
      <c r="F3" s="461"/>
      <c r="G3" s="461"/>
      <c r="H3" s="461" t="s">
        <v>62</v>
      </c>
    </row>
    <row r="4" spans="1:8" ht="60">
      <c r="A4" s="464"/>
      <c r="B4" s="46" t="s">
        <v>146</v>
      </c>
      <c r="C4" s="46" t="s">
        <v>147</v>
      </c>
      <c r="D4" s="46" t="s">
        <v>148</v>
      </c>
      <c r="E4" s="46" t="s">
        <v>149</v>
      </c>
      <c r="F4" s="46" t="s">
        <v>150</v>
      </c>
      <c r="G4" s="46" t="s">
        <v>151</v>
      </c>
      <c r="H4" s="465"/>
    </row>
    <row r="5" spans="1:8" ht="36.75" customHeight="1">
      <c r="A5" s="47" t="s">
        <v>152</v>
      </c>
      <c r="B5" s="48">
        <f>ROUND([2]summary!I5,2)</f>
        <v>7.79</v>
      </c>
      <c r="C5" s="48">
        <f>ROUND([2]summary!J5,2)</f>
        <v>5.35</v>
      </c>
      <c r="D5" s="48">
        <f>ROUND([2]summary!K5,2)</f>
        <v>0</v>
      </c>
      <c r="E5" s="48">
        <f>ROUND([2]summary!L5,2)</f>
        <v>12.03</v>
      </c>
      <c r="F5" s="48">
        <f>ROUND([2]summary!M5,2)</f>
        <v>7.4</v>
      </c>
      <c r="G5" s="48">
        <f>ROUND([2]summary!N5,2)</f>
        <v>0.01</v>
      </c>
      <c r="H5" s="48">
        <f>SUM(B5:G5)</f>
        <v>32.58</v>
      </c>
    </row>
    <row r="6" spans="1:8" ht="55.5" customHeight="1">
      <c r="A6" s="47" t="s">
        <v>153</v>
      </c>
      <c r="B6" s="48">
        <f>ROUND([2]summary!I6,2)</f>
        <v>17.55</v>
      </c>
      <c r="C6" s="48">
        <f>ROUND([2]summary!J6,2)</f>
        <v>11.88</v>
      </c>
      <c r="D6" s="48">
        <f>ROUND([2]summary!K6,2)</f>
        <v>0.01</v>
      </c>
      <c r="E6" s="48">
        <f>ROUND([2]summary!L6,2)</f>
        <v>26.02</v>
      </c>
      <c r="F6" s="48">
        <f>ROUND([2]summary!M6,2)</f>
        <v>15.99</v>
      </c>
      <c r="G6" s="48">
        <f>ROUND([2]summary!N6,2)</f>
        <v>0.06</v>
      </c>
      <c r="H6" s="48">
        <f>SUM(B6:G6)</f>
        <v>71.510000000000005</v>
      </c>
    </row>
    <row r="7" spans="1:8" ht="30">
      <c r="A7" s="47" t="s">
        <v>154</v>
      </c>
      <c r="B7" s="48">
        <f>ROUND([2]summary!I7,2)</f>
        <v>1.01</v>
      </c>
      <c r="C7" s="48">
        <f>ROUND([2]summary!J7,2)</f>
        <v>0.62</v>
      </c>
      <c r="D7" s="48">
        <f>ROUND([2]summary!K7,2)</f>
        <v>0</v>
      </c>
      <c r="E7" s="48">
        <f>ROUND([2]summary!L7,2)</f>
        <v>1.39</v>
      </c>
      <c r="F7" s="48">
        <f>ROUND([2]summary!M7,2)</f>
        <v>0.98</v>
      </c>
      <c r="G7" s="48">
        <f>ROUND([2]summary!N7,2)</f>
        <v>0</v>
      </c>
      <c r="H7" s="48">
        <f>SUM(B7:G7)</f>
        <v>3.9999999999999996</v>
      </c>
    </row>
    <row r="8" spans="1:8" ht="66.75" customHeight="1">
      <c r="A8" s="49" t="s">
        <v>155</v>
      </c>
      <c r="B8" s="50">
        <f>SUM(B5:B7)</f>
        <v>26.35</v>
      </c>
      <c r="C8" s="50">
        <f t="shared" ref="C8:H8" si="0">SUM(C5:C7)</f>
        <v>17.850000000000001</v>
      </c>
      <c r="D8" s="50">
        <f t="shared" si="0"/>
        <v>0.01</v>
      </c>
      <c r="E8" s="50">
        <f t="shared" si="0"/>
        <v>39.44</v>
      </c>
      <c r="F8" s="50">
        <f t="shared" si="0"/>
        <v>24.37</v>
      </c>
      <c r="G8" s="50">
        <f t="shared" si="0"/>
        <v>6.9999999999999993E-2</v>
      </c>
      <c r="H8" s="50">
        <f t="shared" si="0"/>
        <v>108.09</v>
      </c>
    </row>
    <row r="9" spans="1:8" ht="15">
      <c r="A9" s="51"/>
    </row>
  </sheetData>
  <mergeCells count="6">
    <mergeCell ref="A1:A2"/>
    <mergeCell ref="B1:H1"/>
    <mergeCell ref="B2:H2"/>
    <mergeCell ref="A3:A4"/>
    <mergeCell ref="B3:G3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2"/>
  <sheetViews>
    <sheetView workbookViewId="0">
      <pane ySplit="4" topLeftCell="A5" activePane="bottomLeft" state="frozen"/>
      <selection pane="bottomLeft" activeCell="A5" sqref="A5:XFD5"/>
    </sheetView>
  </sheetViews>
  <sheetFormatPr defaultColWidth="30.7109375" defaultRowHeight="15.75"/>
  <cols>
    <col min="1" max="1" width="17.140625" style="61" customWidth="1"/>
    <col min="2" max="2" width="75.85546875" style="62" customWidth="1"/>
    <col min="3" max="3" width="25.7109375" style="56" customWidth="1"/>
    <col min="4" max="4" width="23.5703125" style="56" customWidth="1"/>
    <col min="5" max="5" width="20.42578125" style="56" customWidth="1"/>
    <col min="6" max="6" width="24" style="56" customWidth="1"/>
    <col min="7" max="7" width="26" style="56" customWidth="1"/>
    <col min="8" max="8" width="29" style="56" customWidth="1"/>
    <col min="9" max="9" width="40.5703125" style="56" customWidth="1"/>
    <col min="10" max="10" width="25.42578125" style="56" customWidth="1"/>
    <col min="11" max="13" width="30.7109375" style="56"/>
    <col min="14" max="14" width="26.140625" style="56" customWidth="1"/>
    <col min="15" max="15" width="30.7109375" style="56"/>
    <col min="16" max="16" width="44.5703125" style="56" customWidth="1"/>
    <col min="17" max="19" width="30.7109375" style="56"/>
    <col min="20" max="20" width="25.7109375" style="56" customWidth="1"/>
    <col min="21" max="21" width="30.7109375" style="56"/>
    <col min="22" max="22" width="23.85546875" style="56" customWidth="1"/>
    <col min="23" max="16384" width="30.7109375" style="56"/>
  </cols>
  <sheetData>
    <row r="1" spans="1:23" s="54" customFormat="1" ht="47.25" customHeight="1">
      <c r="A1" s="52"/>
      <c r="B1" s="53" t="s">
        <v>156</v>
      </c>
      <c r="C1" s="466" t="s">
        <v>157</v>
      </c>
      <c r="D1" s="466"/>
      <c r="E1" s="466"/>
      <c r="F1" s="466"/>
      <c r="G1" s="466"/>
      <c r="H1" s="466"/>
      <c r="I1" s="466"/>
      <c r="J1" s="466" t="s">
        <v>157</v>
      </c>
      <c r="K1" s="466"/>
      <c r="L1" s="466"/>
      <c r="M1" s="466"/>
      <c r="N1" s="466"/>
      <c r="O1" s="466"/>
      <c r="P1" s="466"/>
      <c r="Q1" s="466" t="s">
        <v>157</v>
      </c>
      <c r="R1" s="466"/>
      <c r="S1" s="466"/>
      <c r="T1" s="466"/>
      <c r="U1" s="466"/>
      <c r="V1" s="466"/>
      <c r="W1" s="466"/>
    </row>
    <row r="2" spans="1:23" s="54" customFormat="1" ht="31.5" customHeight="1">
      <c r="A2" s="55"/>
      <c r="B2" s="55"/>
      <c r="C2" s="467" t="s">
        <v>158</v>
      </c>
      <c r="D2" s="468"/>
      <c r="E2" s="468"/>
      <c r="F2" s="468"/>
      <c r="G2" s="468"/>
      <c r="H2" s="468"/>
      <c r="I2" s="469"/>
      <c r="J2" s="467" t="s">
        <v>159</v>
      </c>
      <c r="K2" s="468"/>
      <c r="L2" s="468"/>
      <c r="M2" s="468"/>
      <c r="N2" s="468"/>
      <c r="O2" s="468"/>
      <c r="P2" s="469"/>
      <c r="Q2" s="467" t="s">
        <v>160</v>
      </c>
      <c r="R2" s="468"/>
      <c r="S2" s="468"/>
      <c r="T2" s="468"/>
      <c r="U2" s="468"/>
      <c r="V2" s="468"/>
      <c r="W2" s="469"/>
    </row>
    <row r="3" spans="1:23" ht="48.75" customHeight="1">
      <c r="A3" s="471" t="s">
        <v>161</v>
      </c>
      <c r="B3" s="472" t="s">
        <v>162</v>
      </c>
      <c r="C3" s="470" t="s">
        <v>163</v>
      </c>
      <c r="D3" s="470"/>
      <c r="E3" s="470"/>
      <c r="F3" s="470"/>
      <c r="G3" s="470"/>
      <c r="H3" s="470"/>
      <c r="I3" s="470" t="s">
        <v>62</v>
      </c>
      <c r="J3" s="470" t="s">
        <v>164</v>
      </c>
      <c r="K3" s="470"/>
      <c r="L3" s="470"/>
      <c r="M3" s="470"/>
      <c r="N3" s="470"/>
      <c r="O3" s="470"/>
      <c r="P3" s="470" t="s">
        <v>62</v>
      </c>
      <c r="Q3" s="470" t="s">
        <v>165</v>
      </c>
      <c r="R3" s="470"/>
      <c r="S3" s="470"/>
      <c r="T3" s="470"/>
      <c r="U3" s="470"/>
      <c r="V3" s="470"/>
      <c r="W3" s="470" t="s">
        <v>62</v>
      </c>
    </row>
    <row r="4" spans="1:23" ht="78" customHeight="1">
      <c r="A4" s="471"/>
      <c r="B4" s="472"/>
      <c r="C4" s="57" t="s">
        <v>146</v>
      </c>
      <c r="D4" s="57" t="s">
        <v>147</v>
      </c>
      <c r="E4" s="57" t="s">
        <v>148</v>
      </c>
      <c r="F4" s="57" t="s">
        <v>149</v>
      </c>
      <c r="G4" s="57" t="s">
        <v>150</v>
      </c>
      <c r="H4" s="57" t="s">
        <v>151</v>
      </c>
      <c r="I4" s="470"/>
      <c r="J4" s="57" t="s">
        <v>146</v>
      </c>
      <c r="K4" s="57" t="s">
        <v>147</v>
      </c>
      <c r="L4" s="57" t="s">
        <v>148</v>
      </c>
      <c r="M4" s="57" t="s">
        <v>149</v>
      </c>
      <c r="N4" s="57" t="s">
        <v>150</v>
      </c>
      <c r="O4" s="57" t="s">
        <v>151</v>
      </c>
      <c r="P4" s="470"/>
      <c r="Q4" s="57" t="s">
        <v>146</v>
      </c>
      <c r="R4" s="57" t="s">
        <v>147</v>
      </c>
      <c r="S4" s="57" t="s">
        <v>148</v>
      </c>
      <c r="T4" s="57" t="s">
        <v>149</v>
      </c>
      <c r="U4" s="57" t="s">
        <v>150</v>
      </c>
      <c r="V4" s="57" t="s">
        <v>151</v>
      </c>
      <c r="W4" s="470"/>
    </row>
    <row r="5" spans="1:23" ht="54.95" customHeight="1">
      <c r="A5" s="58">
        <v>1</v>
      </c>
      <c r="B5" s="50" t="s">
        <v>20</v>
      </c>
      <c r="C5" s="55">
        <f>'[2]Format for District Mapping'!M192</f>
        <v>134161</v>
      </c>
      <c r="D5" s="55">
        <f>'[2]Format for District Mapping'!N192</f>
        <v>109209</v>
      </c>
      <c r="E5" s="55">
        <f>'[2]Format for District Mapping'!O192</f>
        <v>0</v>
      </c>
      <c r="F5" s="55">
        <f>'[2]Format for District Mapping'!P192</f>
        <v>85742</v>
      </c>
      <c r="G5" s="55">
        <f>'[2]Format for District Mapping'!Q192</f>
        <v>76758</v>
      </c>
      <c r="H5" s="55">
        <f>'[2]Format for District Mapping'!R192</f>
        <v>0</v>
      </c>
      <c r="I5" s="55">
        <f>'[2]Format for District Mapping'!S192</f>
        <v>405870</v>
      </c>
      <c r="J5" s="55">
        <f>'[2]Format for District Mapping'!AA192</f>
        <v>242172</v>
      </c>
      <c r="K5" s="55">
        <f>'[2]Format for District Mapping'!AB192</f>
        <v>193622</v>
      </c>
      <c r="L5" s="55">
        <f>'[2]Format for District Mapping'!AC192</f>
        <v>0</v>
      </c>
      <c r="M5" s="55">
        <f>'[2]Format for District Mapping'!AD192</f>
        <v>299293</v>
      </c>
      <c r="N5" s="55">
        <f>'[2]Format for District Mapping'!AE192</f>
        <v>265505</v>
      </c>
      <c r="O5" s="55">
        <f>'[2]Format for District Mapping'!AF192</f>
        <v>0</v>
      </c>
      <c r="P5" s="55">
        <f>'[2]Format for District Mapping'!AG192</f>
        <v>1000592</v>
      </c>
      <c r="Q5" s="55">
        <f>'[2]Format for District Mapping'!AO192</f>
        <v>8671</v>
      </c>
      <c r="R5" s="55">
        <f>'[2]Format for District Mapping'!AP192</f>
        <v>7328</v>
      </c>
      <c r="S5" s="55">
        <f>'[2]Format for District Mapping'!AQ192</f>
        <v>0</v>
      </c>
      <c r="T5" s="55">
        <f>'[2]Format for District Mapping'!AR192</f>
        <v>12269</v>
      </c>
      <c r="U5" s="55">
        <f>'[2]Format for District Mapping'!AS192</f>
        <v>10882</v>
      </c>
      <c r="V5" s="55">
        <f>'[2]Format for District Mapping'!AT192</f>
        <v>0</v>
      </c>
      <c r="W5" s="55">
        <f>'[2]Format for District Mapping'!AU192</f>
        <v>39150</v>
      </c>
    </row>
    <row r="6" spans="1:23" ht="54.95" customHeight="1">
      <c r="A6" s="58">
        <v>2</v>
      </c>
      <c r="B6" s="50" t="s">
        <v>25</v>
      </c>
      <c r="C6" s="55">
        <f>'[2]Format for District Mapping'!M254</f>
        <v>70057</v>
      </c>
      <c r="D6" s="55">
        <f>'[2]Format for District Mapping'!N254</f>
        <v>25416</v>
      </c>
      <c r="E6" s="55">
        <f>'[2]Format for District Mapping'!O254</f>
        <v>0</v>
      </c>
      <c r="F6" s="55">
        <f>'[2]Format for District Mapping'!P254</f>
        <v>74444</v>
      </c>
      <c r="G6" s="55">
        <f>'[2]Format for District Mapping'!Q254</f>
        <v>52466</v>
      </c>
      <c r="H6" s="55">
        <f>'[2]Format for District Mapping'!R254</f>
        <v>0</v>
      </c>
      <c r="I6" s="55">
        <f>'[2]Format for District Mapping'!S254</f>
        <v>222383</v>
      </c>
      <c r="J6" s="55">
        <f>'[2]Format for District Mapping'!AA254</f>
        <v>60465</v>
      </c>
      <c r="K6" s="55">
        <f>'[2]Format for District Mapping'!AB254</f>
        <v>48621</v>
      </c>
      <c r="L6" s="55">
        <f>'[2]Format for District Mapping'!AC254</f>
        <v>0</v>
      </c>
      <c r="M6" s="55">
        <f>'[2]Format for District Mapping'!AD254</f>
        <v>129072</v>
      </c>
      <c r="N6" s="55">
        <f>'[2]Format for District Mapping'!AE254</f>
        <v>88834</v>
      </c>
      <c r="O6" s="55">
        <f>'[2]Format for District Mapping'!AF254</f>
        <v>0</v>
      </c>
      <c r="P6" s="55">
        <f>'[2]Format for District Mapping'!AG254</f>
        <v>326992</v>
      </c>
      <c r="Q6" s="55">
        <f>'[2]Format for District Mapping'!AO254</f>
        <v>1904</v>
      </c>
      <c r="R6" s="55">
        <f>'[2]Format for District Mapping'!AP254</f>
        <v>1092</v>
      </c>
      <c r="S6" s="55">
        <f>'[2]Format for District Mapping'!AQ254</f>
        <v>0</v>
      </c>
      <c r="T6" s="55">
        <f>'[2]Format for District Mapping'!AR254</f>
        <v>4412</v>
      </c>
      <c r="U6" s="55">
        <f>'[2]Format for District Mapping'!AS254</f>
        <v>12143</v>
      </c>
      <c r="V6" s="55">
        <f>'[2]Format for District Mapping'!AT254</f>
        <v>3</v>
      </c>
      <c r="W6" s="55">
        <f>'[2]Format for District Mapping'!AU254</f>
        <v>19554</v>
      </c>
    </row>
    <row r="7" spans="1:23" ht="54.95" customHeight="1">
      <c r="A7" s="58">
        <v>3</v>
      </c>
      <c r="B7" s="50" t="s">
        <v>48</v>
      </c>
      <c r="C7" s="55">
        <f>'[2]Format for District Mapping'!M533</f>
        <v>100534</v>
      </c>
      <c r="D7" s="55">
        <f>'[2]Format for District Mapping'!N533</f>
        <v>78192</v>
      </c>
      <c r="E7" s="55">
        <f>'[2]Format for District Mapping'!O533</f>
        <v>0</v>
      </c>
      <c r="F7" s="55">
        <f>'[2]Format for District Mapping'!P533</f>
        <v>48659</v>
      </c>
      <c r="G7" s="55">
        <f>'[2]Format for District Mapping'!Q533</f>
        <v>41255</v>
      </c>
      <c r="H7" s="55">
        <f>'[2]Format for District Mapping'!R533</f>
        <v>0</v>
      </c>
      <c r="I7" s="55">
        <f>'[2]Format for District Mapping'!S533</f>
        <v>268640</v>
      </c>
      <c r="J7" s="55">
        <f>'[2]Format for District Mapping'!AA533</f>
        <v>243805</v>
      </c>
      <c r="K7" s="55">
        <f>'[2]Format for District Mapping'!AB533</f>
        <v>197824</v>
      </c>
      <c r="L7" s="55">
        <f>'[2]Format for District Mapping'!AC533</f>
        <v>0</v>
      </c>
      <c r="M7" s="55">
        <f>'[2]Format for District Mapping'!AD533</f>
        <v>122713</v>
      </c>
      <c r="N7" s="55">
        <f>'[2]Format for District Mapping'!AE533</f>
        <v>100536</v>
      </c>
      <c r="O7" s="55">
        <f>'[2]Format for District Mapping'!AF533</f>
        <v>0</v>
      </c>
      <c r="P7" s="55">
        <f>'[2]Format for District Mapping'!AG533</f>
        <v>664878</v>
      </c>
      <c r="Q7" s="55">
        <f>'[2]Format for District Mapping'!AO533</f>
        <v>19163</v>
      </c>
      <c r="R7" s="55">
        <f>'[2]Format for District Mapping'!AP533</f>
        <v>10975</v>
      </c>
      <c r="S7" s="55">
        <f>'[2]Format for District Mapping'!AQ533</f>
        <v>0</v>
      </c>
      <c r="T7" s="55">
        <f>'[2]Format for District Mapping'!AR533</f>
        <v>6381</v>
      </c>
      <c r="U7" s="55">
        <f>'[2]Format for District Mapping'!AS533</f>
        <v>4411</v>
      </c>
      <c r="V7" s="55">
        <f>'[2]Format for District Mapping'!AT533</f>
        <v>0</v>
      </c>
      <c r="W7" s="55">
        <f>'[2]Format for District Mapping'!AU533</f>
        <v>40930</v>
      </c>
    </row>
    <row r="8" spans="1:23" ht="54.95" customHeight="1">
      <c r="A8" s="58">
        <v>4</v>
      </c>
      <c r="B8" s="59" t="s">
        <v>53</v>
      </c>
      <c r="C8" s="55">
        <f>'[2]Format for District Mapping'!M657</f>
        <v>70296</v>
      </c>
      <c r="D8" s="55">
        <f>'[2]Format for District Mapping'!N657</f>
        <v>53230</v>
      </c>
      <c r="E8" s="55">
        <f>'[2]Format for District Mapping'!O657</f>
        <v>1</v>
      </c>
      <c r="F8" s="55">
        <f>'[2]Format for District Mapping'!P657</f>
        <v>44794</v>
      </c>
      <c r="G8" s="55">
        <f>'[2]Format for District Mapping'!Q657</f>
        <v>36023</v>
      </c>
      <c r="H8" s="55">
        <f>'[2]Format for District Mapping'!R657</f>
        <v>0</v>
      </c>
      <c r="I8" s="55">
        <f>'[2]Format for District Mapping'!S657</f>
        <v>204344</v>
      </c>
      <c r="J8" s="55">
        <f>'[2]Format for District Mapping'!AA657</f>
        <v>186797</v>
      </c>
      <c r="K8" s="55">
        <f>'[2]Format for District Mapping'!AB657</f>
        <v>162416</v>
      </c>
      <c r="L8" s="55">
        <f>'[2]Format for District Mapping'!AC657</f>
        <v>138</v>
      </c>
      <c r="M8" s="55">
        <f>'[2]Format for District Mapping'!AD657</f>
        <v>109446</v>
      </c>
      <c r="N8" s="55">
        <f>'[2]Format for District Mapping'!AE657</f>
        <v>91878</v>
      </c>
      <c r="O8" s="55">
        <f>'[2]Format for District Mapping'!AF657</f>
        <v>0</v>
      </c>
      <c r="P8" s="55">
        <f>'[2]Format for District Mapping'!AG657</f>
        <v>550675</v>
      </c>
      <c r="Q8" s="55">
        <f>'[2]Format for District Mapping'!AO657</f>
        <v>10614</v>
      </c>
      <c r="R8" s="55">
        <f>'[2]Format for District Mapping'!AP657</f>
        <v>6854</v>
      </c>
      <c r="S8" s="55">
        <f>'[2]Format for District Mapping'!AQ657</f>
        <v>263</v>
      </c>
      <c r="T8" s="55">
        <f>'[2]Format for District Mapping'!AR657</f>
        <v>7312</v>
      </c>
      <c r="U8" s="55">
        <f>'[2]Format for District Mapping'!AS657</f>
        <v>4252</v>
      </c>
      <c r="V8" s="55">
        <f>'[2]Format for District Mapping'!AT657</f>
        <v>268</v>
      </c>
      <c r="W8" s="55">
        <f>'[2]Format for District Mapping'!AU657</f>
        <v>29563</v>
      </c>
    </row>
    <row r="9" spans="1:23" ht="54.95" customHeight="1">
      <c r="A9" s="58">
        <v>5</v>
      </c>
      <c r="B9" s="59" t="s">
        <v>47</v>
      </c>
      <c r="C9" s="55">
        <f>'[2]Format for District Mapping'!M502</f>
        <v>57025</v>
      </c>
      <c r="D9" s="55">
        <f>'[2]Format for District Mapping'!N502</f>
        <v>36273</v>
      </c>
      <c r="E9" s="55">
        <f>'[2]Format for District Mapping'!O502</f>
        <v>242</v>
      </c>
      <c r="F9" s="55">
        <f>'[2]Format for District Mapping'!P502</f>
        <v>467586</v>
      </c>
      <c r="G9" s="55">
        <f>'[2]Format for District Mapping'!Q502</f>
        <v>245325</v>
      </c>
      <c r="H9" s="55">
        <f>'[2]Format for District Mapping'!R502</f>
        <v>1492</v>
      </c>
      <c r="I9" s="55">
        <f>'[2]Format for District Mapping'!S502</f>
        <v>807943</v>
      </c>
      <c r="J9" s="55">
        <f>'[2]Format for District Mapping'!AA502</f>
        <v>139298</v>
      </c>
      <c r="K9" s="55">
        <f>'[2]Format for District Mapping'!AB502</f>
        <v>88136</v>
      </c>
      <c r="L9" s="55">
        <f>'[2]Format for District Mapping'!AC502</f>
        <v>1058</v>
      </c>
      <c r="M9" s="55">
        <f>'[2]Format for District Mapping'!AD502</f>
        <v>916480</v>
      </c>
      <c r="N9" s="55">
        <f>'[2]Format for District Mapping'!AE502</f>
        <v>484464</v>
      </c>
      <c r="O9" s="55">
        <f>'[2]Format for District Mapping'!AF502</f>
        <v>6397</v>
      </c>
      <c r="P9" s="55">
        <f>'[2]Format for District Mapping'!AG502</f>
        <v>1635833</v>
      </c>
      <c r="Q9" s="55">
        <f>'[2]Format for District Mapping'!AO502</f>
        <v>5722</v>
      </c>
      <c r="R9" s="55">
        <f>'[2]Format for District Mapping'!AP502</f>
        <v>3800</v>
      </c>
      <c r="S9" s="55">
        <f>'[2]Format for District Mapping'!AQ502</f>
        <v>1</v>
      </c>
      <c r="T9" s="55">
        <f>'[2]Format for District Mapping'!AR502</f>
        <v>27956</v>
      </c>
      <c r="U9" s="55">
        <f>'[2]Format for District Mapping'!AS502</f>
        <v>22658</v>
      </c>
      <c r="V9" s="55">
        <f>'[2]Format for District Mapping'!AT502</f>
        <v>11</v>
      </c>
      <c r="W9" s="55">
        <f>'[2]Format for District Mapping'!AU502</f>
        <v>60148</v>
      </c>
    </row>
    <row r="10" spans="1:23" ht="54.95" customHeight="1">
      <c r="A10" s="58">
        <v>6</v>
      </c>
      <c r="B10" s="59" t="s">
        <v>12</v>
      </c>
      <c r="C10" s="55">
        <f>'[2]Format for District Mapping'!M37</f>
        <v>2669</v>
      </c>
      <c r="D10" s="55">
        <f>'[2]Format for District Mapping'!N37</f>
        <v>345</v>
      </c>
      <c r="E10" s="55">
        <f>'[2]Format for District Mapping'!O37</f>
        <v>0</v>
      </c>
      <c r="F10" s="55">
        <f>'[2]Format for District Mapping'!P37</f>
        <v>12985</v>
      </c>
      <c r="G10" s="55">
        <f>'[2]Format for District Mapping'!Q37</f>
        <v>907</v>
      </c>
      <c r="H10" s="55">
        <f>'[2]Format for District Mapping'!R37</f>
        <v>0</v>
      </c>
      <c r="I10" s="55">
        <f>'[2]Format for District Mapping'!S37</f>
        <v>16906</v>
      </c>
      <c r="J10" s="55">
        <f>'[2]Format for District Mapping'!AA37</f>
        <v>3054</v>
      </c>
      <c r="K10" s="55">
        <f>'[2]Format for District Mapping'!AB37</f>
        <v>418</v>
      </c>
      <c r="L10" s="55">
        <f>'[2]Format for District Mapping'!AC37</f>
        <v>0</v>
      </c>
      <c r="M10" s="55">
        <f>'[2]Format for District Mapping'!AD37</f>
        <v>26103</v>
      </c>
      <c r="N10" s="55">
        <f>'[2]Format for District Mapping'!AE37</f>
        <v>1431</v>
      </c>
      <c r="O10" s="55">
        <f>'[2]Format for District Mapping'!AF37</f>
        <v>0</v>
      </c>
      <c r="P10" s="55">
        <f>'[2]Format for District Mapping'!AG37</f>
        <v>31006</v>
      </c>
      <c r="Q10" s="55">
        <f>'[2]Format for District Mapping'!AO37</f>
        <v>90</v>
      </c>
      <c r="R10" s="55">
        <f>'[2]Format for District Mapping'!AP37</f>
        <v>0</v>
      </c>
      <c r="S10" s="55">
        <f>'[2]Format for District Mapping'!AQ37</f>
        <v>0</v>
      </c>
      <c r="T10" s="55">
        <f>'[2]Format for District Mapping'!AR37</f>
        <v>2127</v>
      </c>
      <c r="U10" s="55">
        <f>'[2]Format for District Mapping'!AS37</f>
        <v>15</v>
      </c>
      <c r="V10" s="55">
        <f>'[2]Format for District Mapping'!AT37</f>
        <v>0</v>
      </c>
      <c r="W10" s="55">
        <f>'[2]Format for District Mapping'!AU37</f>
        <v>2232</v>
      </c>
    </row>
    <row r="11" spans="1:23" ht="54.95" customHeight="1">
      <c r="A11" s="58">
        <v>7</v>
      </c>
      <c r="B11" s="59" t="s">
        <v>166</v>
      </c>
      <c r="C11" s="55">
        <f>'[2]Format for District Mapping'!M68</f>
        <v>1677</v>
      </c>
      <c r="D11" s="55">
        <f>'[2]Format for District Mapping'!N68</f>
        <v>871</v>
      </c>
      <c r="E11" s="55">
        <f>'[2]Format for District Mapping'!O68</f>
        <v>0</v>
      </c>
      <c r="F11" s="55">
        <f>'[2]Format for District Mapping'!P68</f>
        <v>10781</v>
      </c>
      <c r="G11" s="55">
        <f>'[2]Format for District Mapping'!Q68</f>
        <v>7492</v>
      </c>
      <c r="H11" s="55">
        <f>'[2]Format for District Mapping'!R68</f>
        <v>0</v>
      </c>
      <c r="I11" s="55">
        <f>'[2]Format for District Mapping'!S68</f>
        <v>20821</v>
      </c>
      <c r="J11" s="55">
        <f>'[2]Format for District Mapping'!AA68</f>
        <v>10804</v>
      </c>
      <c r="K11" s="55">
        <f>'[2]Format for District Mapping'!AB68</f>
        <v>4482</v>
      </c>
      <c r="L11" s="55">
        <f>'[2]Format for District Mapping'!AC68</f>
        <v>0</v>
      </c>
      <c r="M11" s="55">
        <f>'[2]Format for District Mapping'!AD68</f>
        <v>84959</v>
      </c>
      <c r="N11" s="55">
        <f>'[2]Format for District Mapping'!AE68</f>
        <v>40062</v>
      </c>
      <c r="O11" s="55">
        <f>'[2]Format for District Mapping'!AF68</f>
        <v>0</v>
      </c>
      <c r="P11" s="55">
        <f>'[2]Format for District Mapping'!AG68</f>
        <v>140307</v>
      </c>
      <c r="Q11" s="55">
        <f>'[2]Format for District Mapping'!AO68</f>
        <v>905</v>
      </c>
      <c r="R11" s="55">
        <f>'[2]Format for District Mapping'!AP68</f>
        <v>388</v>
      </c>
      <c r="S11" s="55">
        <f>'[2]Format for District Mapping'!AQ68</f>
        <v>0</v>
      </c>
      <c r="T11" s="55">
        <f>'[2]Format for District Mapping'!AR68</f>
        <v>4702</v>
      </c>
      <c r="U11" s="55">
        <f>'[2]Format for District Mapping'!AS68</f>
        <v>2326</v>
      </c>
      <c r="V11" s="55">
        <f>'[2]Format for District Mapping'!AT68</f>
        <v>2</v>
      </c>
      <c r="W11" s="55">
        <f>'[2]Format for District Mapping'!AU68</f>
        <v>8323</v>
      </c>
    </row>
    <row r="12" spans="1:23" ht="54.95" customHeight="1">
      <c r="A12" s="58">
        <v>8</v>
      </c>
      <c r="B12" s="59" t="s">
        <v>17</v>
      </c>
      <c r="C12" s="55">
        <f>'[2]Format for District Mapping'!M99</f>
        <v>1234</v>
      </c>
      <c r="D12" s="55">
        <f>'[2]Format for District Mapping'!N99</f>
        <v>847</v>
      </c>
      <c r="E12" s="55">
        <f>'[2]Format for District Mapping'!O99</f>
        <v>0</v>
      </c>
      <c r="F12" s="55">
        <f>'[2]Format for District Mapping'!P99</f>
        <v>11954</v>
      </c>
      <c r="G12" s="55">
        <f>'[2]Format for District Mapping'!Q99</f>
        <v>7865</v>
      </c>
      <c r="H12" s="55">
        <f>'[2]Format for District Mapping'!R99</f>
        <v>0</v>
      </c>
      <c r="I12" s="55">
        <f>'[2]Format for District Mapping'!S99</f>
        <v>21900</v>
      </c>
      <c r="J12" s="55">
        <f>'[2]Format for District Mapping'!AA99</f>
        <v>6454</v>
      </c>
      <c r="K12" s="55">
        <f>'[2]Format for District Mapping'!AB99</f>
        <v>4291</v>
      </c>
      <c r="L12" s="55">
        <f>'[2]Format for District Mapping'!AC99</f>
        <v>0</v>
      </c>
      <c r="M12" s="55">
        <f>'[2]Format for District Mapping'!AD99</f>
        <v>33897</v>
      </c>
      <c r="N12" s="55">
        <f>'[2]Format for District Mapping'!AE99</f>
        <v>22196</v>
      </c>
      <c r="O12" s="55">
        <f>'[2]Format for District Mapping'!AF99</f>
        <v>0</v>
      </c>
      <c r="P12" s="55">
        <f>'[2]Format for District Mapping'!AG99</f>
        <v>66838</v>
      </c>
      <c r="Q12" s="55">
        <f>'[2]Format for District Mapping'!AO99</f>
        <v>586</v>
      </c>
      <c r="R12" s="55">
        <f>'[2]Format for District Mapping'!AP99</f>
        <v>254</v>
      </c>
      <c r="S12" s="55">
        <f>'[2]Format for District Mapping'!AQ99</f>
        <v>0</v>
      </c>
      <c r="T12" s="55">
        <f>'[2]Format for District Mapping'!AR99</f>
        <v>4304</v>
      </c>
      <c r="U12" s="55">
        <f>'[2]Format for District Mapping'!AS99</f>
        <v>2010</v>
      </c>
      <c r="V12" s="55">
        <f>'[2]Format for District Mapping'!AT99</f>
        <v>0</v>
      </c>
      <c r="W12" s="55">
        <f>'[2]Format for District Mapping'!AU99</f>
        <v>7154</v>
      </c>
    </row>
    <row r="13" spans="1:23" ht="54.95" customHeight="1">
      <c r="A13" s="58">
        <v>9</v>
      </c>
      <c r="B13" s="59" t="s">
        <v>18</v>
      </c>
      <c r="C13" s="55">
        <f>'[2]Format for District Mapping'!M130</f>
        <v>7916</v>
      </c>
      <c r="D13" s="55">
        <f>'[2]Format for District Mapping'!N130</f>
        <v>6624</v>
      </c>
      <c r="E13" s="55">
        <f>'[2]Format for District Mapping'!O130</f>
        <v>0</v>
      </c>
      <c r="F13" s="55">
        <f>'[2]Format for District Mapping'!P130</f>
        <v>9930</v>
      </c>
      <c r="G13" s="55">
        <f>'[2]Format for District Mapping'!Q130</f>
        <v>10548</v>
      </c>
      <c r="H13" s="55">
        <f>'[2]Format for District Mapping'!R130</f>
        <v>0</v>
      </c>
      <c r="I13" s="55">
        <f>'[2]Format for District Mapping'!S130</f>
        <v>35018</v>
      </c>
      <c r="J13" s="55">
        <f>'[2]Format for District Mapping'!AA130</f>
        <v>11208</v>
      </c>
      <c r="K13" s="55">
        <f>'[2]Format for District Mapping'!AB130</f>
        <v>9493</v>
      </c>
      <c r="L13" s="55">
        <f>'[2]Format for District Mapping'!AC130</f>
        <v>0</v>
      </c>
      <c r="M13" s="55">
        <f>'[2]Format for District Mapping'!AD130</f>
        <v>14715</v>
      </c>
      <c r="N13" s="55">
        <f>'[2]Format for District Mapping'!AE130</f>
        <v>16268</v>
      </c>
      <c r="O13" s="55">
        <f>'[2]Format for District Mapping'!AF130</f>
        <v>0</v>
      </c>
      <c r="P13" s="55">
        <f>'[2]Format for District Mapping'!AG130</f>
        <v>51684</v>
      </c>
      <c r="Q13" s="55">
        <f>'[2]Format for District Mapping'!AO130</f>
        <v>897</v>
      </c>
      <c r="R13" s="55">
        <f>'[2]Format for District Mapping'!AP130</f>
        <v>432</v>
      </c>
      <c r="S13" s="55">
        <f>'[2]Format for District Mapping'!AQ130</f>
        <v>0</v>
      </c>
      <c r="T13" s="55">
        <f>'[2]Format for District Mapping'!AR130</f>
        <v>1613</v>
      </c>
      <c r="U13" s="55">
        <f>'[2]Format for District Mapping'!AS130</f>
        <v>1062</v>
      </c>
      <c r="V13" s="55">
        <f>'[2]Format for District Mapping'!AT130</f>
        <v>0</v>
      </c>
      <c r="W13" s="55">
        <f>'[2]Format for District Mapping'!AU130</f>
        <v>4004</v>
      </c>
    </row>
    <row r="14" spans="1:23" ht="54.95" customHeight="1">
      <c r="A14" s="58">
        <v>10</v>
      </c>
      <c r="B14" s="59" t="s">
        <v>78</v>
      </c>
      <c r="C14" s="55">
        <f>'[2]Format for District Mapping'!M161</f>
        <v>1620</v>
      </c>
      <c r="D14" s="55">
        <f>'[2]Format for District Mapping'!N161</f>
        <v>418</v>
      </c>
      <c r="E14" s="55">
        <f>'[2]Format for District Mapping'!O161</f>
        <v>0</v>
      </c>
      <c r="F14" s="55">
        <f>'[2]Format for District Mapping'!P161</f>
        <v>9616</v>
      </c>
      <c r="G14" s="55">
        <f>'[2]Format for District Mapping'!Q161</f>
        <v>2019</v>
      </c>
      <c r="H14" s="55">
        <f>'[2]Format for District Mapping'!R161</f>
        <v>0</v>
      </c>
      <c r="I14" s="55">
        <f>'[2]Format for District Mapping'!S161</f>
        <v>13673</v>
      </c>
      <c r="J14" s="55">
        <f>'[2]Format for District Mapping'!AA161</f>
        <v>3134</v>
      </c>
      <c r="K14" s="55">
        <f>'[2]Format for District Mapping'!AB161</f>
        <v>986</v>
      </c>
      <c r="L14" s="55">
        <f>'[2]Format for District Mapping'!AC161</f>
        <v>0</v>
      </c>
      <c r="M14" s="55">
        <f>'[2]Format for District Mapping'!AD161</f>
        <v>14794</v>
      </c>
      <c r="N14" s="55">
        <f>'[2]Format for District Mapping'!AE161</f>
        <v>2847</v>
      </c>
      <c r="O14" s="55">
        <f>'[2]Format for District Mapping'!AF161</f>
        <v>0</v>
      </c>
      <c r="P14" s="55">
        <f>'[2]Format for District Mapping'!AG161</f>
        <v>21761</v>
      </c>
      <c r="Q14" s="55">
        <f>'[2]Format for District Mapping'!AO161</f>
        <v>155</v>
      </c>
      <c r="R14" s="55">
        <f>'[2]Format for District Mapping'!AP161</f>
        <v>13</v>
      </c>
      <c r="S14" s="55">
        <f>'[2]Format for District Mapping'!AQ161</f>
        <v>0</v>
      </c>
      <c r="T14" s="55">
        <f>'[2]Format for District Mapping'!AR161</f>
        <v>773</v>
      </c>
      <c r="U14" s="55">
        <f>'[2]Format for District Mapping'!AS161</f>
        <v>60</v>
      </c>
      <c r="V14" s="55">
        <f>'[2]Format for District Mapping'!AT161</f>
        <v>0</v>
      </c>
      <c r="W14" s="55">
        <f>'[2]Format for District Mapping'!AU161</f>
        <v>1001</v>
      </c>
    </row>
    <row r="15" spans="1:23" ht="54.95" customHeight="1">
      <c r="A15" s="58">
        <v>11</v>
      </c>
      <c r="B15" s="59" t="s">
        <v>23</v>
      </c>
      <c r="C15" s="55">
        <f>'[2]Format for District Mapping'!M223</f>
        <v>4583</v>
      </c>
      <c r="D15" s="55">
        <f>'[2]Format for District Mapping'!N223</f>
        <v>2827</v>
      </c>
      <c r="E15" s="55">
        <f>'[2]Format for District Mapping'!O223</f>
        <v>0</v>
      </c>
      <c r="F15" s="55">
        <f>'[2]Format for District Mapping'!P223</f>
        <v>11088</v>
      </c>
      <c r="G15" s="55">
        <f>'[2]Format for District Mapping'!Q223</f>
        <v>6788</v>
      </c>
      <c r="H15" s="55">
        <f>'[2]Format for District Mapping'!R223</f>
        <v>0</v>
      </c>
      <c r="I15" s="55">
        <f>'[2]Format for District Mapping'!S223</f>
        <v>25286</v>
      </c>
      <c r="J15" s="55">
        <f>'[2]Format for District Mapping'!AA223</f>
        <v>6784</v>
      </c>
      <c r="K15" s="55">
        <f>'[2]Format for District Mapping'!AB223</f>
        <v>8898</v>
      </c>
      <c r="L15" s="55">
        <f>'[2]Format for District Mapping'!AC223</f>
        <v>0</v>
      </c>
      <c r="M15" s="55">
        <f>'[2]Format for District Mapping'!AD223</f>
        <v>22251</v>
      </c>
      <c r="N15" s="55">
        <f>'[2]Format for District Mapping'!AE223</f>
        <v>7506</v>
      </c>
      <c r="O15" s="55">
        <f>'[2]Format for District Mapping'!AF223</f>
        <v>0</v>
      </c>
      <c r="P15" s="55">
        <f>'[2]Format for District Mapping'!AG223</f>
        <v>45439</v>
      </c>
      <c r="Q15" s="55">
        <f>'[2]Format for District Mapping'!AO223</f>
        <v>807</v>
      </c>
      <c r="R15" s="55">
        <f>'[2]Format for District Mapping'!AP223</f>
        <v>458</v>
      </c>
      <c r="S15" s="55">
        <f>'[2]Format for District Mapping'!AQ223</f>
        <v>0</v>
      </c>
      <c r="T15" s="55">
        <f>'[2]Format for District Mapping'!AR223</f>
        <v>1821</v>
      </c>
      <c r="U15" s="55">
        <f>'[2]Format for District Mapping'!AS223</f>
        <v>280</v>
      </c>
      <c r="V15" s="55">
        <f>'[2]Format for District Mapping'!AT223</f>
        <v>0</v>
      </c>
      <c r="W15" s="55">
        <f>'[2]Format for District Mapping'!AU223</f>
        <v>3366</v>
      </c>
    </row>
    <row r="16" spans="1:23" ht="54.95" customHeight="1">
      <c r="A16" s="58">
        <v>12</v>
      </c>
      <c r="B16" s="59" t="s">
        <v>27</v>
      </c>
      <c r="C16" s="55">
        <f>'[2]Format for District Mapping'!M285</f>
        <v>1548</v>
      </c>
      <c r="D16" s="55">
        <f>'[2]Format for District Mapping'!N285</f>
        <v>1010</v>
      </c>
      <c r="E16" s="55">
        <f>'[2]Format for District Mapping'!O285</f>
        <v>0</v>
      </c>
      <c r="F16" s="55">
        <f>'[2]Format for District Mapping'!P285</f>
        <v>3970</v>
      </c>
      <c r="G16" s="55">
        <f>'[2]Format for District Mapping'!Q285</f>
        <v>3184</v>
      </c>
      <c r="H16" s="55">
        <f>'[2]Format for District Mapping'!R285</f>
        <v>0</v>
      </c>
      <c r="I16" s="55">
        <f>'[2]Format for District Mapping'!S285</f>
        <v>9712</v>
      </c>
      <c r="J16" s="55">
        <f>'[2]Format for District Mapping'!AA285</f>
        <v>11043</v>
      </c>
      <c r="K16" s="55">
        <f>'[2]Format for District Mapping'!AB285</f>
        <v>7558</v>
      </c>
      <c r="L16" s="55">
        <f>'[2]Format for District Mapping'!AC285</f>
        <v>0</v>
      </c>
      <c r="M16" s="55">
        <f>'[2]Format for District Mapping'!AD285</f>
        <v>18301</v>
      </c>
      <c r="N16" s="55">
        <f>'[2]Format for District Mapping'!AE285</f>
        <v>14650</v>
      </c>
      <c r="O16" s="55">
        <f>'[2]Format for District Mapping'!AF285</f>
        <v>0</v>
      </c>
      <c r="P16" s="55">
        <f>'[2]Format for District Mapping'!AG285</f>
        <v>51552</v>
      </c>
      <c r="Q16" s="55">
        <f>'[2]Format for District Mapping'!AO285</f>
        <v>330</v>
      </c>
      <c r="R16" s="55">
        <f>'[2]Format for District Mapping'!AP285</f>
        <v>147</v>
      </c>
      <c r="S16" s="55">
        <f>'[2]Format for District Mapping'!AQ285</f>
        <v>0</v>
      </c>
      <c r="T16" s="55">
        <f>'[2]Format for District Mapping'!AR285</f>
        <v>327</v>
      </c>
      <c r="U16" s="55">
        <f>'[2]Format for District Mapping'!AS285</f>
        <v>160</v>
      </c>
      <c r="V16" s="55">
        <f>'[2]Format for District Mapping'!AT285</f>
        <v>0</v>
      </c>
      <c r="W16" s="55">
        <f>'[2]Format for District Mapping'!AU285</f>
        <v>964</v>
      </c>
    </row>
    <row r="17" spans="1:23" ht="54.95" customHeight="1">
      <c r="A17" s="58">
        <v>13</v>
      </c>
      <c r="B17" s="59" t="s">
        <v>167</v>
      </c>
      <c r="C17" s="55">
        <f>'[2]Format for District Mapping'!M347</f>
        <v>8058</v>
      </c>
      <c r="D17" s="55">
        <f>'[2]Format for District Mapping'!N347</f>
        <v>3051</v>
      </c>
      <c r="E17" s="55">
        <f>'[2]Format for District Mapping'!O347</f>
        <v>0</v>
      </c>
      <c r="F17" s="55">
        <f>'[2]Format for District Mapping'!P347</f>
        <v>22644</v>
      </c>
      <c r="G17" s="55">
        <f>'[2]Format for District Mapping'!Q347</f>
        <v>10583</v>
      </c>
      <c r="H17" s="55">
        <f>'[2]Format for District Mapping'!R347</f>
        <v>0</v>
      </c>
      <c r="I17" s="55">
        <f>'[2]Format for District Mapping'!S347</f>
        <v>44336</v>
      </c>
      <c r="J17" s="55">
        <f>'[2]Format for District Mapping'!AA347</f>
        <v>10899</v>
      </c>
      <c r="K17" s="55">
        <f>'[2]Format for District Mapping'!AB347</f>
        <v>5038</v>
      </c>
      <c r="L17" s="55">
        <f>'[2]Format for District Mapping'!AC347</f>
        <v>0</v>
      </c>
      <c r="M17" s="55">
        <f>'[2]Format for District Mapping'!AD347</f>
        <v>30837</v>
      </c>
      <c r="N17" s="55">
        <f>'[2]Format for District Mapping'!AE347</f>
        <v>17820</v>
      </c>
      <c r="O17" s="55">
        <f>'[2]Format for District Mapping'!AF347</f>
        <v>0</v>
      </c>
      <c r="P17" s="55">
        <f>'[2]Format for District Mapping'!AG347</f>
        <v>64594</v>
      </c>
      <c r="Q17" s="55">
        <f>'[2]Format for District Mapping'!AO347</f>
        <v>281</v>
      </c>
      <c r="R17" s="55">
        <f>'[2]Format for District Mapping'!AP347</f>
        <v>140</v>
      </c>
      <c r="S17" s="55">
        <f>'[2]Format for District Mapping'!AQ347</f>
        <v>0</v>
      </c>
      <c r="T17" s="55">
        <f>'[2]Format for District Mapping'!AR347</f>
        <v>912</v>
      </c>
      <c r="U17" s="55">
        <f>'[2]Format for District Mapping'!AS347</f>
        <v>638</v>
      </c>
      <c r="V17" s="55">
        <f>'[2]Format for District Mapping'!AT347</f>
        <v>0</v>
      </c>
      <c r="W17" s="55">
        <f>'[2]Format for District Mapping'!AU347</f>
        <v>1971</v>
      </c>
    </row>
    <row r="18" spans="1:23" ht="54.95" customHeight="1">
      <c r="A18" s="58">
        <v>14</v>
      </c>
      <c r="B18" s="59" t="s">
        <v>35</v>
      </c>
      <c r="C18" s="55">
        <f>'[2]Format for District Mapping'!M378</f>
        <v>15231</v>
      </c>
      <c r="D18" s="55">
        <f>'[2]Format for District Mapping'!N378</f>
        <v>9227</v>
      </c>
      <c r="E18" s="55">
        <f>'[2]Format for District Mapping'!O378</f>
        <v>0</v>
      </c>
      <c r="F18" s="55">
        <f>'[2]Format for District Mapping'!P378</f>
        <v>18958</v>
      </c>
      <c r="G18" s="55">
        <f>'[2]Format for District Mapping'!Q378</f>
        <v>13053</v>
      </c>
      <c r="H18" s="55">
        <f>'[2]Format for District Mapping'!R378</f>
        <v>0</v>
      </c>
      <c r="I18" s="55">
        <f>'[2]Format for District Mapping'!S378</f>
        <v>56469</v>
      </c>
      <c r="J18" s="55">
        <f>'[2]Format for District Mapping'!AA378</f>
        <v>27676</v>
      </c>
      <c r="K18" s="55">
        <f>'[2]Format for District Mapping'!AB378</f>
        <v>20384</v>
      </c>
      <c r="L18" s="55">
        <f>'[2]Format for District Mapping'!AC378</f>
        <v>0</v>
      </c>
      <c r="M18" s="55">
        <f>'[2]Format for District Mapping'!AD378</f>
        <v>47286</v>
      </c>
      <c r="N18" s="55">
        <f>'[2]Format for District Mapping'!AE378</f>
        <v>34312</v>
      </c>
      <c r="O18" s="55">
        <f>'[2]Format for District Mapping'!AF378</f>
        <v>0</v>
      </c>
      <c r="P18" s="55">
        <f>'[2]Format for District Mapping'!AG378</f>
        <v>129658</v>
      </c>
      <c r="Q18" s="55">
        <f>'[2]Format for District Mapping'!AO378</f>
        <v>2073</v>
      </c>
      <c r="R18" s="55">
        <f>'[2]Format for District Mapping'!AP378</f>
        <v>1176</v>
      </c>
      <c r="S18" s="55">
        <f>'[2]Format for District Mapping'!AQ378</f>
        <v>0</v>
      </c>
      <c r="T18" s="55">
        <f>'[2]Format for District Mapping'!AR378</f>
        <v>2506</v>
      </c>
      <c r="U18" s="55">
        <f>'[2]Format for District Mapping'!AS378</f>
        <v>1258</v>
      </c>
      <c r="V18" s="55">
        <f>'[2]Format for District Mapping'!AT378</f>
        <v>0</v>
      </c>
      <c r="W18" s="55">
        <f>'[2]Format for District Mapping'!AU378</f>
        <v>7013</v>
      </c>
    </row>
    <row r="19" spans="1:23" ht="54.95" customHeight="1">
      <c r="A19" s="58">
        <v>15</v>
      </c>
      <c r="B19" s="59" t="s">
        <v>42</v>
      </c>
      <c r="C19" s="55">
        <f>'[2]Format for District Mapping'!M409</f>
        <v>238</v>
      </c>
      <c r="D19" s="55">
        <f>'[2]Format for District Mapping'!N409</f>
        <v>153</v>
      </c>
      <c r="E19" s="55">
        <f>'[2]Format for District Mapping'!O409</f>
        <v>0</v>
      </c>
      <c r="F19" s="55">
        <f>'[2]Format for District Mapping'!P409</f>
        <v>11184</v>
      </c>
      <c r="G19" s="55">
        <f>'[2]Format for District Mapping'!Q409</f>
        <v>5712</v>
      </c>
      <c r="H19" s="55">
        <f>'[2]Format for District Mapping'!R409</f>
        <v>0</v>
      </c>
      <c r="I19" s="55">
        <f>'[2]Format for District Mapping'!S409</f>
        <v>17287</v>
      </c>
      <c r="J19" s="55">
        <f>'[2]Format for District Mapping'!AA409</f>
        <v>1072</v>
      </c>
      <c r="K19" s="55">
        <f>'[2]Format for District Mapping'!AB409</f>
        <v>739</v>
      </c>
      <c r="L19" s="55">
        <f>'[2]Format for District Mapping'!AC409</f>
        <v>0</v>
      </c>
      <c r="M19" s="55">
        <f>'[2]Format for District Mapping'!AD409</f>
        <v>45479</v>
      </c>
      <c r="N19" s="55">
        <f>'[2]Format for District Mapping'!AE409</f>
        <v>24734</v>
      </c>
      <c r="O19" s="55">
        <f>'[2]Format for District Mapping'!AF409</f>
        <v>0</v>
      </c>
      <c r="P19" s="55">
        <f>'[2]Format for District Mapping'!AG409</f>
        <v>72024</v>
      </c>
      <c r="Q19" s="55">
        <f>'[2]Format for District Mapping'!AO409</f>
        <v>27</v>
      </c>
      <c r="R19" s="55">
        <f>'[2]Format for District Mapping'!AP409</f>
        <v>2</v>
      </c>
      <c r="S19" s="55">
        <f>'[2]Format for District Mapping'!AQ409</f>
        <v>0</v>
      </c>
      <c r="T19" s="55">
        <f>'[2]Format for District Mapping'!AR409</f>
        <v>791</v>
      </c>
      <c r="U19" s="55">
        <f>'[2]Format for District Mapping'!AS409</f>
        <v>347</v>
      </c>
      <c r="V19" s="55">
        <f>'[2]Format for District Mapping'!AT409</f>
        <v>0</v>
      </c>
      <c r="W19" s="55">
        <f>'[2]Format for District Mapping'!AU409</f>
        <v>1167</v>
      </c>
    </row>
    <row r="20" spans="1:23" ht="54.95" customHeight="1">
      <c r="A20" s="58">
        <v>16</v>
      </c>
      <c r="B20" s="59" t="s">
        <v>44</v>
      </c>
      <c r="C20" s="55">
        <f>'[2]Format for District Mapping'!M471</f>
        <v>1657</v>
      </c>
      <c r="D20" s="55">
        <f>'[2]Format for District Mapping'!N471</f>
        <v>1461</v>
      </c>
      <c r="E20" s="55">
        <f>'[2]Format for District Mapping'!O471</f>
        <v>0</v>
      </c>
      <c r="F20" s="55">
        <f>'[2]Format for District Mapping'!P471</f>
        <v>8337</v>
      </c>
      <c r="G20" s="55">
        <f>'[2]Format for District Mapping'!Q471</f>
        <v>5682</v>
      </c>
      <c r="H20" s="55">
        <f>'[2]Format for District Mapping'!R471</f>
        <v>0</v>
      </c>
      <c r="I20" s="55">
        <f>'[2]Format for District Mapping'!S471</f>
        <v>17137</v>
      </c>
      <c r="J20" s="55">
        <f>'[2]Format for District Mapping'!AA471</f>
        <v>3151</v>
      </c>
      <c r="K20" s="55">
        <f>'[2]Format for District Mapping'!AB471</f>
        <v>1623</v>
      </c>
      <c r="L20" s="55">
        <f>'[2]Format for District Mapping'!AC471</f>
        <v>0</v>
      </c>
      <c r="M20" s="55">
        <f>'[2]Format for District Mapping'!AD471</f>
        <v>26238</v>
      </c>
      <c r="N20" s="55">
        <f>'[2]Format for District Mapping'!AE471</f>
        <v>14604</v>
      </c>
      <c r="O20" s="55">
        <f>'[2]Format for District Mapping'!AF471</f>
        <v>0</v>
      </c>
      <c r="P20" s="55">
        <f>'[2]Format for District Mapping'!AG471</f>
        <v>45616</v>
      </c>
      <c r="Q20" s="55">
        <f>'[2]Format for District Mapping'!AO471</f>
        <v>306</v>
      </c>
      <c r="R20" s="55">
        <f>'[2]Format for District Mapping'!AP471</f>
        <v>240</v>
      </c>
      <c r="S20" s="55">
        <f>'[2]Format for District Mapping'!AQ471</f>
        <v>0</v>
      </c>
      <c r="T20" s="55">
        <f>'[2]Format for District Mapping'!AR471</f>
        <v>1584</v>
      </c>
      <c r="U20" s="55">
        <f>'[2]Format for District Mapping'!AS471</f>
        <v>1063</v>
      </c>
      <c r="V20" s="55">
        <f>'[2]Format for District Mapping'!AT471</f>
        <v>0</v>
      </c>
      <c r="W20" s="55">
        <f>'[2]Format for District Mapping'!AU471</f>
        <v>3193</v>
      </c>
    </row>
    <row r="21" spans="1:23" ht="54.95" customHeight="1">
      <c r="A21" s="58">
        <v>17</v>
      </c>
      <c r="B21" s="59" t="s">
        <v>168</v>
      </c>
      <c r="C21" s="55">
        <f>'[2]Format for District Mapping'!M440</f>
        <v>0</v>
      </c>
      <c r="D21" s="55">
        <f>'[2]Format for District Mapping'!N440</f>
        <v>0</v>
      </c>
      <c r="E21" s="55">
        <f>'[2]Format for District Mapping'!O440</f>
        <v>0</v>
      </c>
      <c r="F21" s="55">
        <f>'[2]Format for District Mapping'!P440</f>
        <v>839</v>
      </c>
      <c r="G21" s="55">
        <f>'[2]Format for District Mapping'!Q440</f>
        <v>679</v>
      </c>
      <c r="H21" s="55">
        <f>'[2]Format for District Mapping'!R440</f>
        <v>0</v>
      </c>
      <c r="I21" s="55">
        <f>'[2]Format for District Mapping'!S440</f>
        <v>1518</v>
      </c>
      <c r="J21" s="55">
        <f>'[2]Format for District Mapping'!AA440</f>
        <v>0</v>
      </c>
      <c r="K21" s="55">
        <f>'[2]Format for District Mapping'!AB440</f>
        <v>0</v>
      </c>
      <c r="L21" s="55">
        <f>'[2]Format for District Mapping'!AC440</f>
        <v>0</v>
      </c>
      <c r="M21" s="55">
        <f>'[2]Format for District Mapping'!AD440</f>
        <v>4259</v>
      </c>
      <c r="N21" s="55">
        <f>'[2]Format for District Mapping'!AE440</f>
        <v>3373</v>
      </c>
      <c r="O21" s="55">
        <f>'[2]Format for District Mapping'!AF440</f>
        <v>0</v>
      </c>
      <c r="P21" s="55">
        <f>'[2]Format for District Mapping'!AG440</f>
        <v>7632</v>
      </c>
      <c r="Q21" s="55">
        <f>'[2]Format for District Mapping'!AO440</f>
        <v>0</v>
      </c>
      <c r="R21" s="55">
        <f>'[2]Format for District Mapping'!AP440</f>
        <v>0</v>
      </c>
      <c r="S21" s="55">
        <f>'[2]Format for District Mapping'!AQ440</f>
        <v>0</v>
      </c>
      <c r="T21" s="55">
        <f>'[2]Format for District Mapping'!AR440</f>
        <v>279</v>
      </c>
      <c r="U21" s="55">
        <f>'[2]Format for District Mapping'!AS440</f>
        <v>142</v>
      </c>
      <c r="V21" s="55">
        <f>'[2]Format for District Mapping'!AT440</f>
        <v>0</v>
      </c>
      <c r="W21" s="55">
        <f>'[2]Format for District Mapping'!AU440</f>
        <v>421</v>
      </c>
    </row>
    <row r="22" spans="1:23" ht="54.95" customHeight="1">
      <c r="A22" s="58">
        <v>18</v>
      </c>
      <c r="B22" s="59" t="s">
        <v>50</v>
      </c>
      <c r="C22" s="55">
        <f>'[2]Format for District Mapping'!M564</f>
        <v>2630</v>
      </c>
      <c r="D22" s="55">
        <f>'[2]Format for District Mapping'!N564</f>
        <v>1898</v>
      </c>
      <c r="E22" s="55">
        <f>'[2]Format for District Mapping'!O564</f>
        <v>0</v>
      </c>
      <c r="F22" s="55">
        <f>'[2]Format for District Mapping'!P564</f>
        <v>4683</v>
      </c>
      <c r="G22" s="55">
        <f>'[2]Format for District Mapping'!Q564</f>
        <v>3672</v>
      </c>
      <c r="H22" s="55">
        <f>'[2]Format for District Mapping'!R564</f>
        <v>0</v>
      </c>
      <c r="I22" s="55">
        <f>'[2]Format for District Mapping'!S564</f>
        <v>12883</v>
      </c>
      <c r="J22" s="55">
        <f>'[2]Format for District Mapping'!AA564</f>
        <v>3947</v>
      </c>
      <c r="K22" s="55">
        <f>'[2]Format for District Mapping'!AB564</f>
        <v>2916</v>
      </c>
      <c r="L22" s="55">
        <f>'[2]Format for District Mapping'!AC564</f>
        <v>0</v>
      </c>
      <c r="M22" s="55">
        <f>'[2]Format for District Mapping'!AD564</f>
        <v>8147</v>
      </c>
      <c r="N22" s="55">
        <f>'[2]Format for District Mapping'!AE564</f>
        <v>5698</v>
      </c>
      <c r="O22" s="55">
        <f>'[2]Format for District Mapping'!AF564</f>
        <v>0</v>
      </c>
      <c r="P22" s="55">
        <f>'[2]Format for District Mapping'!AG564</f>
        <v>20708</v>
      </c>
      <c r="Q22" s="55">
        <f>'[2]Format for District Mapping'!AO564</f>
        <v>86</v>
      </c>
      <c r="R22" s="55">
        <f>'[2]Format for District Mapping'!AP564</f>
        <v>59</v>
      </c>
      <c r="S22" s="55">
        <f>'[2]Format for District Mapping'!AQ564</f>
        <v>0</v>
      </c>
      <c r="T22" s="55">
        <f>'[2]Format for District Mapping'!AR564</f>
        <v>171</v>
      </c>
      <c r="U22" s="55">
        <f>'[2]Format for District Mapping'!AS564</f>
        <v>163</v>
      </c>
      <c r="V22" s="55">
        <f>'[2]Format for District Mapping'!AT564</f>
        <v>0</v>
      </c>
      <c r="W22" s="55">
        <f>'[2]Format for District Mapping'!AU564</f>
        <v>479</v>
      </c>
    </row>
    <row r="23" spans="1:23" ht="54.95" customHeight="1">
      <c r="A23" s="58">
        <v>19</v>
      </c>
      <c r="B23" s="59" t="s">
        <v>169</v>
      </c>
      <c r="C23" s="55">
        <f>'[2]Format for District Mapping'!M595</f>
        <v>13010</v>
      </c>
      <c r="D23" s="55">
        <f>'[2]Format for District Mapping'!N595</f>
        <v>7801</v>
      </c>
      <c r="E23" s="55">
        <f>'[2]Format for District Mapping'!O595</f>
        <v>0</v>
      </c>
      <c r="F23" s="55">
        <f>'[2]Format for District Mapping'!P595</f>
        <v>14950</v>
      </c>
      <c r="G23" s="55">
        <f>'[2]Format for District Mapping'!Q595</f>
        <v>10847</v>
      </c>
      <c r="H23" s="55">
        <f>'[2]Format for District Mapping'!R595</f>
        <v>0</v>
      </c>
      <c r="I23" s="55">
        <f>'[2]Format for District Mapping'!S595</f>
        <v>46608</v>
      </c>
      <c r="J23" s="55">
        <f>'[2]Format for District Mapping'!AA595</f>
        <v>24052</v>
      </c>
      <c r="K23" s="55">
        <f>'[2]Format for District Mapping'!AB595</f>
        <v>14583</v>
      </c>
      <c r="L23" s="55">
        <f>'[2]Format for District Mapping'!AC595</f>
        <v>0</v>
      </c>
      <c r="M23" s="55">
        <f>'[2]Format for District Mapping'!AD595</f>
        <v>26867</v>
      </c>
      <c r="N23" s="55">
        <f>'[2]Format for District Mapping'!AE595</f>
        <v>20331</v>
      </c>
      <c r="O23" s="55">
        <f>'[2]Format for District Mapping'!AF595</f>
        <v>0</v>
      </c>
      <c r="P23" s="55">
        <f>'[2]Format for District Mapping'!AG595</f>
        <v>85833</v>
      </c>
      <c r="Q23" s="55">
        <f>'[2]Format for District Mapping'!AO595</f>
        <v>378</v>
      </c>
      <c r="R23" s="55">
        <f>'[2]Format for District Mapping'!AP595</f>
        <v>313</v>
      </c>
      <c r="S23" s="55">
        <f>'[2]Format for District Mapping'!AQ595</f>
        <v>0</v>
      </c>
      <c r="T23" s="55">
        <f>'[2]Format for District Mapping'!AR595</f>
        <v>793</v>
      </c>
      <c r="U23" s="55">
        <f>'[2]Format for District Mapping'!AS595</f>
        <v>709</v>
      </c>
      <c r="V23" s="55">
        <f>'[2]Format for District Mapping'!AT595</f>
        <v>0</v>
      </c>
      <c r="W23" s="55">
        <f>'[2]Format for District Mapping'!AU595</f>
        <v>2193</v>
      </c>
    </row>
    <row r="24" spans="1:23" ht="54.95" customHeight="1">
      <c r="A24" s="58">
        <v>20</v>
      </c>
      <c r="B24" s="59" t="s">
        <v>52</v>
      </c>
      <c r="C24" s="55">
        <f>'[2]Format for District Mapping'!M626</f>
        <v>0</v>
      </c>
      <c r="D24" s="55">
        <f>'[2]Format for District Mapping'!N626</f>
        <v>0</v>
      </c>
      <c r="E24" s="55">
        <f>'[2]Format for District Mapping'!O626</f>
        <v>0</v>
      </c>
      <c r="F24" s="55">
        <f>'[2]Format for District Mapping'!P626</f>
        <v>1412</v>
      </c>
      <c r="G24" s="55">
        <f>'[2]Format for District Mapping'!Q626</f>
        <v>1122</v>
      </c>
      <c r="H24" s="55">
        <f>'[2]Format for District Mapping'!R626</f>
        <v>0</v>
      </c>
      <c r="I24" s="55">
        <f>'[2]Format for District Mapping'!S626</f>
        <v>2534</v>
      </c>
      <c r="J24" s="55">
        <f>'[2]Format for District Mapping'!AA626</f>
        <v>0</v>
      </c>
      <c r="K24" s="55">
        <f>'[2]Format for District Mapping'!AB626</f>
        <v>0</v>
      </c>
      <c r="L24" s="55">
        <f>'[2]Format for District Mapping'!AC626</f>
        <v>0</v>
      </c>
      <c r="M24" s="55">
        <f>'[2]Format for District Mapping'!AD626</f>
        <v>2245</v>
      </c>
      <c r="N24" s="55">
        <f>'[2]Format for District Mapping'!AE626</f>
        <v>1694</v>
      </c>
      <c r="O24" s="55">
        <f>'[2]Format for District Mapping'!AF626</f>
        <v>0</v>
      </c>
      <c r="P24" s="55">
        <f>'[2]Format for District Mapping'!AG626</f>
        <v>3939</v>
      </c>
      <c r="Q24" s="55">
        <f>'[2]Format for District Mapping'!AO626</f>
        <v>0</v>
      </c>
      <c r="R24" s="55">
        <f>'[2]Format for District Mapping'!AP626</f>
        <v>0</v>
      </c>
      <c r="S24" s="55">
        <f>'[2]Format for District Mapping'!AQ626</f>
        <v>0</v>
      </c>
      <c r="T24" s="55">
        <f>'[2]Format for District Mapping'!AR626</f>
        <v>158</v>
      </c>
      <c r="U24" s="55">
        <f>'[2]Format for District Mapping'!AS626</f>
        <v>84</v>
      </c>
      <c r="V24" s="55">
        <f>'[2]Format for District Mapping'!AT626</f>
        <v>0</v>
      </c>
      <c r="W24" s="55">
        <f>'[2]Format for District Mapping'!AU626</f>
        <v>242</v>
      </c>
    </row>
    <row r="25" spans="1:23" ht="54.95" customHeight="1">
      <c r="A25" s="58">
        <v>21</v>
      </c>
      <c r="B25" s="59" t="s">
        <v>170</v>
      </c>
      <c r="C25" s="55">
        <f>'[2]Format for District Mapping'!M316</f>
        <v>2366</v>
      </c>
      <c r="D25" s="55">
        <f>'[2]Format for District Mapping'!N316</f>
        <v>938</v>
      </c>
      <c r="E25" s="55">
        <f>'[2]Format for District Mapping'!O316</f>
        <v>1</v>
      </c>
      <c r="F25" s="55">
        <f>'[2]Format for District Mapping'!P316</f>
        <v>20224</v>
      </c>
      <c r="G25" s="55">
        <f>'[2]Format for District Mapping'!Q316</f>
        <v>7326</v>
      </c>
      <c r="H25" s="55">
        <f>'[2]Format for District Mapping'!R316</f>
        <v>2</v>
      </c>
      <c r="I25" s="55">
        <f>'[2]Format for District Mapping'!S316</f>
        <v>30857</v>
      </c>
      <c r="J25" s="55">
        <f>'[2]Format for District Mapping'!AA316</f>
        <v>2850</v>
      </c>
      <c r="K25" s="55">
        <f>'[2]Format for District Mapping'!AB316</f>
        <v>1233</v>
      </c>
      <c r="L25" s="55">
        <f>'[2]Format for District Mapping'!AC316</f>
        <v>2</v>
      </c>
      <c r="M25" s="55">
        <f>'[2]Format for District Mapping'!AD316</f>
        <v>27908</v>
      </c>
      <c r="N25" s="55">
        <f>'[2]Format for District Mapping'!AE316</f>
        <v>10319</v>
      </c>
      <c r="O25" s="55">
        <f>'[2]Format for District Mapping'!AF316</f>
        <v>8</v>
      </c>
      <c r="P25" s="55">
        <f>'[2]Format for District Mapping'!AG316</f>
        <v>42320</v>
      </c>
      <c r="Q25" s="55">
        <f>'[2]Format for District Mapping'!AO316</f>
        <v>147</v>
      </c>
      <c r="R25" s="55">
        <f>'[2]Format for District Mapping'!AP316</f>
        <v>146</v>
      </c>
      <c r="S25" s="55">
        <f>'[2]Format for District Mapping'!AQ316</f>
        <v>0</v>
      </c>
      <c r="T25" s="55">
        <f>'[2]Format for District Mapping'!AR316</f>
        <v>3730</v>
      </c>
      <c r="U25" s="55">
        <f>'[2]Format for District Mapping'!AS316</f>
        <v>1835</v>
      </c>
      <c r="V25" s="55">
        <f>'[2]Format for District Mapping'!AT316</f>
        <v>0</v>
      </c>
      <c r="W25" s="55">
        <f>'[2]Format for District Mapping'!AU316</f>
        <v>5858</v>
      </c>
    </row>
    <row r="26" spans="1:23" ht="54.95" customHeight="1">
      <c r="A26" s="58">
        <v>22</v>
      </c>
      <c r="B26" s="59" t="s">
        <v>171</v>
      </c>
      <c r="C26" s="55">
        <f t="shared" ref="C26:W26" si="0">SUM(C5:C25)</f>
        <v>496510</v>
      </c>
      <c r="D26" s="55">
        <f t="shared" si="0"/>
        <v>339791</v>
      </c>
      <c r="E26" s="55">
        <f t="shared" si="0"/>
        <v>244</v>
      </c>
      <c r="F26" s="55">
        <f t="shared" si="0"/>
        <v>894780</v>
      </c>
      <c r="G26" s="55">
        <f t="shared" si="0"/>
        <v>549306</v>
      </c>
      <c r="H26" s="55">
        <f t="shared" si="0"/>
        <v>1494</v>
      </c>
      <c r="I26" s="55">
        <f t="shared" si="0"/>
        <v>2282125</v>
      </c>
      <c r="J26" s="55">
        <f t="shared" si="0"/>
        <v>998665</v>
      </c>
      <c r="K26" s="55">
        <f t="shared" si="0"/>
        <v>773261</v>
      </c>
      <c r="L26" s="55">
        <f t="shared" si="0"/>
        <v>1198</v>
      </c>
      <c r="M26" s="55">
        <f t="shared" si="0"/>
        <v>2011290</v>
      </c>
      <c r="N26" s="55">
        <f t="shared" si="0"/>
        <v>1269062</v>
      </c>
      <c r="O26" s="55">
        <f t="shared" si="0"/>
        <v>6405</v>
      </c>
      <c r="P26" s="55">
        <f t="shared" si="0"/>
        <v>5059881</v>
      </c>
      <c r="Q26" s="55">
        <f t="shared" si="0"/>
        <v>53142</v>
      </c>
      <c r="R26" s="55">
        <f t="shared" si="0"/>
        <v>33817</v>
      </c>
      <c r="S26" s="55">
        <f t="shared" si="0"/>
        <v>264</v>
      </c>
      <c r="T26" s="55">
        <f t="shared" si="0"/>
        <v>84921</v>
      </c>
      <c r="U26" s="55">
        <f t="shared" si="0"/>
        <v>66498</v>
      </c>
      <c r="V26" s="55">
        <f t="shared" si="0"/>
        <v>284</v>
      </c>
      <c r="W26" s="55">
        <f t="shared" si="0"/>
        <v>238926</v>
      </c>
    </row>
    <row r="27" spans="1:23" ht="54.95" customHeight="1">
      <c r="A27" s="58">
        <v>23</v>
      </c>
      <c r="B27" s="59" t="s">
        <v>38</v>
      </c>
      <c r="C27" s="55">
        <f>'[2]Format for District Mapping'!M1123</f>
        <v>17440</v>
      </c>
      <c r="D27" s="55">
        <f>'[2]Format for District Mapping'!N1123</f>
        <v>10283</v>
      </c>
      <c r="E27" s="55">
        <f>'[2]Format for District Mapping'!O1123</f>
        <v>0</v>
      </c>
      <c r="F27" s="55">
        <f>'[2]Format for District Mapping'!P1123</f>
        <v>57066</v>
      </c>
      <c r="G27" s="55">
        <f>'[2]Format for District Mapping'!Q1123</f>
        <v>42386</v>
      </c>
      <c r="H27" s="55">
        <f>'[2]Format for District Mapping'!R1123</f>
        <v>0</v>
      </c>
      <c r="I27" s="55">
        <f>'[2]Format for District Mapping'!S1123</f>
        <v>127175</v>
      </c>
      <c r="J27" s="55">
        <f>'[2]Format for District Mapping'!AA1123</f>
        <v>25678</v>
      </c>
      <c r="K27" s="55">
        <f>'[2]Format for District Mapping'!AB1123</f>
        <v>16958</v>
      </c>
      <c r="L27" s="55">
        <f>'[2]Format for District Mapping'!AC1123</f>
        <v>0</v>
      </c>
      <c r="M27" s="55">
        <f>'[2]Format for District Mapping'!AD1123</f>
        <v>77605</v>
      </c>
      <c r="N27" s="55">
        <f>'[2]Format for District Mapping'!AE1123</f>
        <v>58404</v>
      </c>
      <c r="O27" s="55">
        <f>'[2]Format for District Mapping'!AF1123</f>
        <v>0</v>
      </c>
      <c r="P27" s="55">
        <f>'[2]Format for District Mapping'!AG1123</f>
        <v>178645</v>
      </c>
      <c r="Q27" s="55">
        <f>'[2]Format for District Mapping'!AO1123</f>
        <v>3088</v>
      </c>
      <c r="R27" s="55">
        <f>'[2]Format for District Mapping'!AP1123</f>
        <v>1211</v>
      </c>
      <c r="S27" s="55">
        <f>'[2]Format for District Mapping'!AQ1123</f>
        <v>1</v>
      </c>
      <c r="T27" s="55">
        <f>'[2]Format for District Mapping'!AR1123</f>
        <v>10204</v>
      </c>
      <c r="U27" s="55">
        <f>'[2]Format for District Mapping'!AS1123</f>
        <v>4786</v>
      </c>
      <c r="V27" s="55">
        <f>'[2]Format for District Mapping'!AT1123</f>
        <v>16</v>
      </c>
      <c r="W27" s="55">
        <f>'[2]Format for District Mapping'!AU1123</f>
        <v>19306</v>
      </c>
    </row>
    <row r="28" spans="1:23" ht="54.95" customHeight="1">
      <c r="A28" s="58">
        <v>24</v>
      </c>
      <c r="B28" s="59" t="s">
        <v>172</v>
      </c>
      <c r="C28" s="55">
        <f>'[2]Format for District Mapping'!M906</f>
        <v>3616</v>
      </c>
      <c r="D28" s="55">
        <f>'[2]Format for District Mapping'!N906</f>
        <v>1875</v>
      </c>
      <c r="E28" s="55">
        <f>'[2]Format for District Mapping'!O906</f>
        <v>0</v>
      </c>
      <c r="F28" s="55">
        <f>'[2]Format for District Mapping'!P906</f>
        <v>12888</v>
      </c>
      <c r="G28" s="55">
        <f>'[2]Format for District Mapping'!Q906</f>
        <v>4706</v>
      </c>
      <c r="H28" s="55">
        <f>'[2]Format for District Mapping'!R906</f>
        <v>0</v>
      </c>
      <c r="I28" s="55">
        <f>'[2]Format for District Mapping'!S906</f>
        <v>23085</v>
      </c>
      <c r="J28" s="55">
        <f>'[2]Format for District Mapping'!AA906</f>
        <v>5903</v>
      </c>
      <c r="K28" s="55">
        <f>'[2]Format for District Mapping'!AB906</f>
        <v>3275</v>
      </c>
      <c r="L28" s="55">
        <f>'[2]Format for District Mapping'!AC906</f>
        <v>0</v>
      </c>
      <c r="M28" s="55">
        <f>'[2]Format for District Mapping'!AD906</f>
        <v>22925</v>
      </c>
      <c r="N28" s="55">
        <f>'[2]Format for District Mapping'!AE906</f>
        <v>7815</v>
      </c>
      <c r="O28" s="55">
        <f>'[2]Format for District Mapping'!AF906</f>
        <v>0</v>
      </c>
      <c r="P28" s="55">
        <f>'[2]Format for District Mapping'!AG906</f>
        <v>39918</v>
      </c>
      <c r="Q28" s="55">
        <f>'[2]Format for District Mapping'!AO906</f>
        <v>53</v>
      </c>
      <c r="R28" s="55">
        <f>'[2]Format for District Mapping'!AP906</f>
        <v>23</v>
      </c>
      <c r="S28" s="55">
        <f>'[2]Format for District Mapping'!AQ906</f>
        <v>0</v>
      </c>
      <c r="T28" s="55">
        <f>'[2]Format for District Mapping'!AR906</f>
        <v>408</v>
      </c>
      <c r="U28" s="55">
        <f>'[2]Format for District Mapping'!AS906</f>
        <v>136</v>
      </c>
      <c r="V28" s="55">
        <f>'[2]Format for District Mapping'!AT906</f>
        <v>0</v>
      </c>
      <c r="W28" s="55">
        <f>'[2]Format for District Mapping'!AU906</f>
        <v>620</v>
      </c>
    </row>
    <row r="29" spans="1:23" ht="54.95" customHeight="1">
      <c r="A29" s="58">
        <v>25</v>
      </c>
      <c r="B29" s="59" t="s">
        <v>173</v>
      </c>
      <c r="C29" s="55">
        <f>'[2]Format for District Mapping'!M1154</f>
        <v>16</v>
      </c>
      <c r="D29" s="55">
        <f>'[2]Format for District Mapping'!N1154</f>
        <v>9</v>
      </c>
      <c r="E29" s="55">
        <f>'[2]Format for District Mapping'!O1154</f>
        <v>0</v>
      </c>
      <c r="F29" s="55">
        <f>'[2]Format for District Mapping'!P1154</f>
        <v>216</v>
      </c>
      <c r="G29" s="55">
        <f>'[2]Format for District Mapping'!Q1154</f>
        <v>159</v>
      </c>
      <c r="H29" s="55">
        <f>'[2]Format for District Mapping'!R1154</f>
        <v>0</v>
      </c>
      <c r="I29" s="55">
        <f>'[2]Format for District Mapping'!S1154</f>
        <v>400</v>
      </c>
      <c r="J29" s="55">
        <f>'[2]Format for District Mapping'!AA1154</f>
        <v>32</v>
      </c>
      <c r="K29" s="55">
        <f>'[2]Format for District Mapping'!AB1154</f>
        <v>11</v>
      </c>
      <c r="L29" s="55">
        <f>'[2]Format for District Mapping'!AC1154</f>
        <v>0</v>
      </c>
      <c r="M29" s="55">
        <f>'[2]Format for District Mapping'!AD1154</f>
        <v>241</v>
      </c>
      <c r="N29" s="55">
        <f>'[2]Format for District Mapping'!AE1154</f>
        <v>137</v>
      </c>
      <c r="O29" s="55">
        <f>'[2]Format for District Mapping'!AF1154</f>
        <v>0</v>
      </c>
      <c r="P29" s="55">
        <f>'[2]Format for District Mapping'!AG1154</f>
        <v>421</v>
      </c>
      <c r="Q29" s="55">
        <f>'[2]Format for District Mapping'!AO1154</f>
        <v>9</v>
      </c>
      <c r="R29" s="55">
        <f>'[2]Format for District Mapping'!AP1154</f>
        <v>5</v>
      </c>
      <c r="S29" s="55">
        <f>'[2]Format for District Mapping'!AQ1154</f>
        <v>0</v>
      </c>
      <c r="T29" s="55">
        <f>'[2]Format for District Mapping'!AR1154</f>
        <v>35</v>
      </c>
      <c r="U29" s="55">
        <f>'[2]Format for District Mapping'!AS1154</f>
        <v>19</v>
      </c>
      <c r="V29" s="55">
        <f>'[2]Format for District Mapping'!AT1154</f>
        <v>0</v>
      </c>
      <c r="W29" s="55">
        <f>'[2]Format for District Mapping'!AU1154</f>
        <v>68</v>
      </c>
    </row>
    <row r="30" spans="1:23" ht="54.95" customHeight="1">
      <c r="A30" s="58">
        <v>26</v>
      </c>
      <c r="B30" s="59" t="s">
        <v>24</v>
      </c>
      <c r="C30" s="55">
        <f>'[2]Format for District Mapping'!M1092</f>
        <v>84</v>
      </c>
      <c r="D30" s="55">
        <f>'[2]Format for District Mapping'!N1092</f>
        <v>34</v>
      </c>
      <c r="E30" s="55">
        <f>'[2]Format for District Mapping'!O1092</f>
        <v>0</v>
      </c>
      <c r="F30" s="55">
        <f>'[2]Format for District Mapping'!P1092</f>
        <v>1861</v>
      </c>
      <c r="G30" s="55">
        <f>'[2]Format for District Mapping'!Q1092</f>
        <v>1214</v>
      </c>
      <c r="H30" s="55">
        <f>'[2]Format for District Mapping'!R1092</f>
        <v>0</v>
      </c>
      <c r="I30" s="55">
        <f>'[2]Format for District Mapping'!S1092</f>
        <v>3193</v>
      </c>
      <c r="J30" s="55">
        <f>'[2]Format for District Mapping'!AA1092</f>
        <v>104</v>
      </c>
      <c r="K30" s="55">
        <f>'[2]Format for District Mapping'!AB1092</f>
        <v>42</v>
      </c>
      <c r="L30" s="55">
        <f>'[2]Format for District Mapping'!AC1092</f>
        <v>0</v>
      </c>
      <c r="M30" s="55">
        <f>'[2]Format for District Mapping'!AD1092</f>
        <v>2255</v>
      </c>
      <c r="N30" s="55">
        <f>'[2]Format for District Mapping'!AE1092</f>
        <v>1455</v>
      </c>
      <c r="O30" s="55">
        <f>'[2]Format for District Mapping'!AF1092</f>
        <v>0</v>
      </c>
      <c r="P30" s="55">
        <f>'[2]Format for District Mapping'!AG1092</f>
        <v>3856</v>
      </c>
      <c r="Q30" s="55">
        <f>'[2]Format for District Mapping'!AO1092</f>
        <v>2</v>
      </c>
      <c r="R30" s="55">
        <f>'[2]Format for District Mapping'!AP1092</f>
        <v>0</v>
      </c>
      <c r="S30" s="55">
        <f>'[2]Format for District Mapping'!AQ1092</f>
        <v>0</v>
      </c>
      <c r="T30" s="55">
        <f>'[2]Format for District Mapping'!AR1092</f>
        <v>89</v>
      </c>
      <c r="U30" s="55">
        <f>'[2]Format for District Mapping'!AS1092</f>
        <v>48</v>
      </c>
      <c r="V30" s="55">
        <f>'[2]Format for District Mapping'!AT1092</f>
        <v>0</v>
      </c>
      <c r="W30" s="55">
        <f>'[2]Format for District Mapping'!AU1092</f>
        <v>139</v>
      </c>
    </row>
    <row r="31" spans="1:23" ht="54.95" customHeight="1">
      <c r="A31" s="58">
        <v>27</v>
      </c>
      <c r="B31" s="59" t="s">
        <v>174</v>
      </c>
      <c r="C31" s="55">
        <f>'[2]Format for District Mapping'!M1185</f>
        <v>87</v>
      </c>
      <c r="D31" s="55">
        <f>'[2]Format for District Mapping'!N1185</f>
        <v>42</v>
      </c>
      <c r="E31" s="55">
        <f>'[2]Format for District Mapping'!O1185</f>
        <v>0</v>
      </c>
      <c r="F31" s="55">
        <f>'[2]Format for District Mapping'!P1185</f>
        <v>677</v>
      </c>
      <c r="G31" s="55">
        <f>'[2]Format for District Mapping'!Q1185</f>
        <v>321</v>
      </c>
      <c r="H31" s="55">
        <f>'[2]Format for District Mapping'!R1185</f>
        <v>0</v>
      </c>
      <c r="I31" s="55">
        <f>'[2]Format for District Mapping'!S1185</f>
        <v>1127</v>
      </c>
      <c r="J31" s="55">
        <f>'[2]Format for District Mapping'!AA1185</f>
        <v>116</v>
      </c>
      <c r="K31" s="55">
        <f>'[2]Format for District Mapping'!AB1185</f>
        <v>53</v>
      </c>
      <c r="L31" s="55">
        <f>'[2]Format for District Mapping'!AC1185</f>
        <v>0</v>
      </c>
      <c r="M31" s="55">
        <f>'[2]Format for District Mapping'!AD1185</f>
        <v>867</v>
      </c>
      <c r="N31" s="55">
        <f>'[2]Format for District Mapping'!AE1185</f>
        <v>392</v>
      </c>
      <c r="O31" s="55">
        <f>'[2]Format for District Mapping'!AF1185</f>
        <v>0</v>
      </c>
      <c r="P31" s="55">
        <f>'[2]Format for District Mapping'!AG1185</f>
        <v>1428</v>
      </c>
      <c r="Q31" s="55">
        <f>'[2]Format for District Mapping'!AO1185</f>
        <v>11</v>
      </c>
      <c r="R31" s="55">
        <f>'[2]Format for District Mapping'!AP1185</f>
        <v>4</v>
      </c>
      <c r="S31" s="55">
        <f>'[2]Format for District Mapping'!AQ1185</f>
        <v>0</v>
      </c>
      <c r="T31" s="55">
        <f>'[2]Format for District Mapping'!AR1185</f>
        <v>120</v>
      </c>
      <c r="U31" s="55">
        <f>'[2]Format for District Mapping'!AS1185</f>
        <v>49</v>
      </c>
      <c r="V31" s="55">
        <f>'[2]Format for District Mapping'!AT1185</f>
        <v>0</v>
      </c>
      <c r="W31" s="55">
        <f>'[2]Format for District Mapping'!AU1185</f>
        <v>184</v>
      </c>
    </row>
    <row r="32" spans="1:23" ht="54.95" customHeight="1">
      <c r="A32" s="58">
        <v>28</v>
      </c>
      <c r="B32" s="59" t="s">
        <v>175</v>
      </c>
      <c r="C32" s="55">
        <f>'[2]Format for District Mapping'!M720</f>
        <v>2957</v>
      </c>
      <c r="D32" s="55">
        <f>'[2]Format for District Mapping'!N720</f>
        <v>1504</v>
      </c>
      <c r="E32" s="55">
        <f>'[2]Format for District Mapping'!O720</f>
        <v>2</v>
      </c>
      <c r="F32" s="55">
        <f>'[2]Format for District Mapping'!P720</f>
        <v>2531</v>
      </c>
      <c r="G32" s="55">
        <f>'[2]Format for District Mapping'!Q720</f>
        <v>1858</v>
      </c>
      <c r="H32" s="55">
        <f>'[2]Format for District Mapping'!R720</f>
        <v>3</v>
      </c>
      <c r="I32" s="55">
        <f>'[2]Format for District Mapping'!S720</f>
        <v>8855</v>
      </c>
      <c r="J32" s="55">
        <f>'[2]Format for District Mapping'!AA720</f>
        <v>4256</v>
      </c>
      <c r="K32" s="55">
        <f>'[2]Format for District Mapping'!AB720</f>
        <v>2258</v>
      </c>
      <c r="L32" s="55">
        <f>'[2]Format for District Mapping'!AC720</f>
        <v>2</v>
      </c>
      <c r="M32" s="55">
        <f>'[2]Format for District Mapping'!AD720</f>
        <v>4550</v>
      </c>
      <c r="N32" s="55">
        <f>'[2]Format for District Mapping'!AE720</f>
        <v>2810</v>
      </c>
      <c r="O32" s="55">
        <f>'[2]Format for District Mapping'!AF720</f>
        <v>5</v>
      </c>
      <c r="P32" s="55">
        <f>'[2]Format for District Mapping'!AG720</f>
        <v>13881</v>
      </c>
      <c r="Q32" s="55">
        <f>'[2]Format for District Mapping'!AO720</f>
        <v>12492</v>
      </c>
      <c r="R32" s="55">
        <f>'[2]Format for District Mapping'!AP720</f>
        <v>66</v>
      </c>
      <c r="S32" s="55">
        <f>'[2]Format for District Mapping'!AQ720</f>
        <v>64</v>
      </c>
      <c r="T32" s="55">
        <f>'[2]Format for District Mapping'!AR720</f>
        <v>0</v>
      </c>
      <c r="U32" s="55">
        <f>'[2]Format for District Mapping'!AS720</f>
        <v>150</v>
      </c>
      <c r="V32" s="55">
        <f>'[2]Format for District Mapping'!AT720</f>
        <v>165</v>
      </c>
      <c r="W32" s="55">
        <f>'[2]Format for District Mapping'!AU720</f>
        <v>12937</v>
      </c>
    </row>
    <row r="33" spans="1:23" ht="54.95" customHeight="1">
      <c r="A33" s="58">
        <v>29</v>
      </c>
      <c r="B33" s="59" t="s">
        <v>176</v>
      </c>
      <c r="C33" s="55">
        <f>'[2]Format for District Mapping'!M844</f>
        <v>0</v>
      </c>
      <c r="D33" s="55">
        <f>'[2]Format for District Mapping'!N844</f>
        <v>0</v>
      </c>
      <c r="E33" s="55">
        <f>'[2]Format for District Mapping'!O844</f>
        <v>0</v>
      </c>
      <c r="F33" s="55">
        <f>'[2]Format for District Mapping'!P844</f>
        <v>206</v>
      </c>
      <c r="G33" s="55">
        <f>'[2]Format for District Mapping'!Q844</f>
        <v>102</v>
      </c>
      <c r="H33" s="55">
        <f>'[2]Format for District Mapping'!R844</f>
        <v>0</v>
      </c>
      <c r="I33" s="55">
        <f>'[2]Format for District Mapping'!S844</f>
        <v>308</v>
      </c>
      <c r="J33" s="55">
        <f>'[2]Format for District Mapping'!AA844</f>
        <v>0</v>
      </c>
      <c r="K33" s="55">
        <f>'[2]Format for District Mapping'!AB844</f>
        <v>0</v>
      </c>
      <c r="L33" s="55">
        <f>'[2]Format for District Mapping'!AC844</f>
        <v>0</v>
      </c>
      <c r="M33" s="55">
        <f>'[2]Format for District Mapping'!AD844</f>
        <v>302</v>
      </c>
      <c r="N33" s="55">
        <f>'[2]Format for District Mapping'!AE844</f>
        <v>140</v>
      </c>
      <c r="O33" s="55">
        <f>'[2]Format for District Mapping'!AF844</f>
        <v>0</v>
      </c>
      <c r="P33" s="55">
        <f>'[2]Format for District Mapping'!AG844</f>
        <v>442</v>
      </c>
      <c r="Q33" s="55">
        <f>'[2]Format for District Mapping'!AO844</f>
        <v>0</v>
      </c>
      <c r="R33" s="55">
        <f>'[2]Format for District Mapping'!AP844</f>
        <v>0</v>
      </c>
      <c r="S33" s="55">
        <f>'[2]Format for District Mapping'!AQ844</f>
        <v>0</v>
      </c>
      <c r="T33" s="55">
        <f>'[2]Format for District Mapping'!AR844</f>
        <v>37</v>
      </c>
      <c r="U33" s="55">
        <f>'[2]Format for District Mapping'!AS844</f>
        <v>18</v>
      </c>
      <c r="V33" s="55">
        <f>'[2]Format for District Mapping'!AT844</f>
        <v>0</v>
      </c>
      <c r="W33" s="55">
        <f>'[2]Format for District Mapping'!AU844</f>
        <v>55</v>
      </c>
    </row>
    <row r="34" spans="1:23" ht="54.95" customHeight="1">
      <c r="A34" s="58">
        <v>30</v>
      </c>
      <c r="B34" s="59" t="s">
        <v>177</v>
      </c>
      <c r="C34" s="55">
        <f>'[2]Format for District Mapping'!M875</f>
        <v>1078</v>
      </c>
      <c r="D34" s="55">
        <f>'[2]Format for District Mapping'!N875</f>
        <v>792</v>
      </c>
      <c r="E34" s="55">
        <f>'[2]Format for District Mapping'!O875</f>
        <v>0</v>
      </c>
      <c r="F34" s="55">
        <f>'[2]Format for District Mapping'!P875</f>
        <v>3810</v>
      </c>
      <c r="G34" s="55">
        <f>'[2]Format for District Mapping'!Q875</f>
        <v>2626</v>
      </c>
      <c r="H34" s="55">
        <f>'[2]Format for District Mapping'!R875</f>
        <v>0</v>
      </c>
      <c r="I34" s="55">
        <f>'[2]Format for District Mapping'!S875</f>
        <v>8306</v>
      </c>
      <c r="J34" s="55">
        <f>'[2]Format for District Mapping'!AA875</f>
        <v>332</v>
      </c>
      <c r="K34" s="55">
        <f>'[2]Format for District Mapping'!AB875</f>
        <v>188</v>
      </c>
      <c r="L34" s="55">
        <f>'[2]Format for District Mapping'!AC875</f>
        <v>0</v>
      </c>
      <c r="M34" s="55">
        <f>'[2]Format for District Mapping'!AD875</f>
        <v>6612</v>
      </c>
      <c r="N34" s="55">
        <f>'[2]Format for District Mapping'!AE875</f>
        <v>4279</v>
      </c>
      <c r="O34" s="55">
        <f>'[2]Format for District Mapping'!AF875</f>
        <v>0</v>
      </c>
      <c r="P34" s="55">
        <f>'[2]Format for District Mapping'!AG875</f>
        <v>11411</v>
      </c>
      <c r="Q34" s="55">
        <f>'[2]Format for District Mapping'!AO875</f>
        <v>42</v>
      </c>
      <c r="R34" s="55">
        <f>'[2]Format for District Mapping'!AP875</f>
        <v>10</v>
      </c>
      <c r="S34" s="55">
        <f>'[2]Format for District Mapping'!AQ875</f>
        <v>0</v>
      </c>
      <c r="T34" s="55">
        <f>'[2]Format for District Mapping'!AR875</f>
        <v>163</v>
      </c>
      <c r="U34" s="55">
        <f>'[2]Format for District Mapping'!AS875</f>
        <v>169</v>
      </c>
      <c r="V34" s="55">
        <f>'[2]Format for District Mapping'!AT875</f>
        <v>0</v>
      </c>
      <c r="W34" s="55">
        <f>'[2]Format for District Mapping'!AU875</f>
        <v>384</v>
      </c>
    </row>
    <row r="35" spans="1:23" ht="54.95" customHeight="1">
      <c r="A35" s="58">
        <v>31</v>
      </c>
      <c r="B35" s="59" t="s">
        <v>41</v>
      </c>
      <c r="C35" s="55">
        <f>'[2]Format for District Mapping'!M937</f>
        <v>62</v>
      </c>
      <c r="D35" s="55">
        <f>'[2]Format for District Mapping'!N937</f>
        <v>31</v>
      </c>
      <c r="E35" s="55">
        <f>'[2]Format for District Mapping'!O937</f>
        <v>0</v>
      </c>
      <c r="F35" s="55">
        <f>'[2]Format for District Mapping'!P937</f>
        <v>1824</v>
      </c>
      <c r="G35" s="55">
        <f>'[2]Format for District Mapping'!Q937</f>
        <v>1295</v>
      </c>
      <c r="H35" s="55">
        <f>'[2]Format for District Mapping'!R937</f>
        <v>0</v>
      </c>
      <c r="I35" s="55">
        <f>'[2]Format for District Mapping'!S937</f>
        <v>3212</v>
      </c>
      <c r="J35" s="55">
        <f>'[2]Format for District Mapping'!AA937</f>
        <v>80</v>
      </c>
      <c r="K35" s="55">
        <f>'[2]Format for District Mapping'!AB937</f>
        <v>49</v>
      </c>
      <c r="L35" s="55">
        <f>'[2]Format for District Mapping'!AC937</f>
        <v>0</v>
      </c>
      <c r="M35" s="55">
        <f>'[2]Format for District Mapping'!AD937</f>
        <v>2846</v>
      </c>
      <c r="N35" s="55">
        <f>'[2]Format for District Mapping'!AE937</f>
        <v>1860</v>
      </c>
      <c r="O35" s="55">
        <f>'[2]Format for District Mapping'!AF937</f>
        <v>0</v>
      </c>
      <c r="P35" s="55">
        <f>'[2]Format for District Mapping'!AG937</f>
        <v>4835</v>
      </c>
      <c r="Q35" s="55">
        <f>'[2]Format for District Mapping'!AO937</f>
        <v>0</v>
      </c>
      <c r="R35" s="55">
        <f>'[2]Format for District Mapping'!AP937</f>
        <v>1</v>
      </c>
      <c r="S35" s="55">
        <f>'[2]Format for District Mapping'!AQ937</f>
        <v>0</v>
      </c>
      <c r="T35" s="55">
        <f>'[2]Format for District Mapping'!AR937</f>
        <v>36</v>
      </c>
      <c r="U35" s="55">
        <f>'[2]Format for District Mapping'!AS937</f>
        <v>39</v>
      </c>
      <c r="V35" s="55">
        <f>'[2]Format for District Mapping'!AT937</f>
        <v>0</v>
      </c>
      <c r="W35" s="55">
        <f>'[2]Format for District Mapping'!AU937</f>
        <v>76</v>
      </c>
    </row>
    <row r="36" spans="1:23" ht="54.95" customHeight="1">
      <c r="A36" s="58">
        <v>32</v>
      </c>
      <c r="B36" s="59" t="s">
        <v>178</v>
      </c>
      <c r="C36" s="55">
        <f>'[2]Format for District Mapping'!M968</f>
        <v>458</v>
      </c>
      <c r="D36" s="55">
        <f>'[2]Format for District Mapping'!N968</f>
        <v>72</v>
      </c>
      <c r="E36" s="55">
        <f>'[2]Format for District Mapping'!O968</f>
        <v>0</v>
      </c>
      <c r="F36" s="55">
        <f>'[2]Format for District Mapping'!P968</f>
        <v>112</v>
      </c>
      <c r="G36" s="55">
        <f>'[2]Format for District Mapping'!Q968</f>
        <v>31</v>
      </c>
      <c r="H36" s="55">
        <f>'[2]Format for District Mapping'!R968</f>
        <v>0</v>
      </c>
      <c r="I36" s="55">
        <f>'[2]Format for District Mapping'!S968</f>
        <v>673</v>
      </c>
      <c r="J36" s="55">
        <f>'[2]Format for District Mapping'!AA968</f>
        <v>777</v>
      </c>
      <c r="K36" s="55">
        <f>'[2]Format for District Mapping'!AB968</f>
        <v>4451</v>
      </c>
      <c r="L36" s="55">
        <f>'[2]Format for District Mapping'!AC968</f>
        <v>8</v>
      </c>
      <c r="M36" s="55">
        <f>'[2]Format for District Mapping'!AD968</f>
        <v>175</v>
      </c>
      <c r="N36" s="55">
        <f>'[2]Format for District Mapping'!AE968</f>
        <v>3648</v>
      </c>
      <c r="O36" s="55">
        <f>'[2]Format for District Mapping'!AF968</f>
        <v>0</v>
      </c>
      <c r="P36" s="55">
        <f>'[2]Format for District Mapping'!AG968</f>
        <v>9059</v>
      </c>
      <c r="Q36" s="55">
        <f>'[2]Format for District Mapping'!AO968</f>
        <v>59</v>
      </c>
      <c r="R36" s="55">
        <f>'[2]Format for District Mapping'!AP968</f>
        <v>40</v>
      </c>
      <c r="S36" s="55">
        <f>'[2]Format for District Mapping'!AQ968</f>
        <v>0</v>
      </c>
      <c r="T36" s="55">
        <f>'[2]Format for District Mapping'!AR968</f>
        <v>11</v>
      </c>
      <c r="U36" s="55">
        <f>'[2]Format for District Mapping'!AS968</f>
        <v>4</v>
      </c>
      <c r="V36" s="55">
        <f>'[2]Format for District Mapping'!AT968</f>
        <v>0</v>
      </c>
      <c r="W36" s="55">
        <f>'[2]Format for District Mapping'!AU968</f>
        <v>114</v>
      </c>
    </row>
    <row r="37" spans="1:23" ht="54.95" customHeight="1">
      <c r="A37" s="58">
        <v>33</v>
      </c>
      <c r="B37" s="59" t="s">
        <v>46</v>
      </c>
      <c r="C37" s="55">
        <f>'[2]Format for District Mapping'!M999</f>
        <v>379</v>
      </c>
      <c r="D37" s="55">
        <f>'[2]Format for District Mapping'!N999</f>
        <v>242</v>
      </c>
      <c r="E37" s="55">
        <f>'[2]Format for District Mapping'!O999</f>
        <v>0</v>
      </c>
      <c r="F37" s="55">
        <f>'[2]Format for District Mapping'!P999</f>
        <v>3947</v>
      </c>
      <c r="G37" s="55">
        <f>'[2]Format for District Mapping'!Q999</f>
        <v>3388</v>
      </c>
      <c r="H37" s="55">
        <f>'[2]Format for District Mapping'!R999</f>
        <v>0</v>
      </c>
      <c r="I37" s="55">
        <f>'[2]Format for District Mapping'!S999</f>
        <v>7956</v>
      </c>
      <c r="J37" s="55">
        <f>'[2]Format for District Mapping'!AA999</f>
        <v>598</v>
      </c>
      <c r="K37" s="55">
        <f>'[2]Format for District Mapping'!AB999</f>
        <v>336</v>
      </c>
      <c r="L37" s="55">
        <f>'[2]Format for District Mapping'!AC999</f>
        <v>0</v>
      </c>
      <c r="M37" s="55">
        <f>'[2]Format for District Mapping'!AD999</f>
        <v>7340</v>
      </c>
      <c r="N37" s="55">
        <f>'[2]Format for District Mapping'!AE999</f>
        <v>4867</v>
      </c>
      <c r="O37" s="55">
        <f>'[2]Format for District Mapping'!AF999</f>
        <v>0</v>
      </c>
      <c r="P37" s="55">
        <f>'[2]Format for District Mapping'!AG999</f>
        <v>13141</v>
      </c>
      <c r="Q37" s="55">
        <f>'[2]Format for District Mapping'!AO999</f>
        <v>19</v>
      </c>
      <c r="R37" s="55">
        <f>'[2]Format for District Mapping'!AP999</f>
        <v>7</v>
      </c>
      <c r="S37" s="55">
        <f>'[2]Format for District Mapping'!AQ999</f>
        <v>0</v>
      </c>
      <c r="T37" s="55">
        <f>'[2]Format for District Mapping'!AR999</f>
        <v>185</v>
      </c>
      <c r="U37" s="55">
        <f>'[2]Format for District Mapping'!AS999</f>
        <v>194</v>
      </c>
      <c r="V37" s="55">
        <f>'[2]Format for District Mapping'!AT999</f>
        <v>0</v>
      </c>
      <c r="W37" s="55">
        <f>'[2]Format for District Mapping'!AU999</f>
        <v>405</v>
      </c>
    </row>
    <row r="38" spans="1:23" ht="54.95" customHeight="1">
      <c r="A38" s="58">
        <v>34</v>
      </c>
      <c r="B38" s="59" t="s">
        <v>179</v>
      </c>
      <c r="C38" s="55">
        <f>'[2]Format for District Mapping'!M1030</f>
        <v>0</v>
      </c>
      <c r="D38" s="55">
        <f>'[2]Format for District Mapping'!N1030</f>
        <v>0</v>
      </c>
      <c r="E38" s="55">
        <f>'[2]Format for District Mapping'!O1030</f>
        <v>0</v>
      </c>
      <c r="F38" s="55">
        <f>'[2]Format for District Mapping'!P1030</f>
        <v>2045</v>
      </c>
      <c r="G38" s="55">
        <f>'[2]Format for District Mapping'!Q1030</f>
        <v>1158</v>
      </c>
      <c r="H38" s="55">
        <f>'[2]Format for District Mapping'!R1030</f>
        <v>0</v>
      </c>
      <c r="I38" s="55">
        <f>'[2]Format for District Mapping'!S1030</f>
        <v>3203</v>
      </c>
      <c r="J38" s="55">
        <f>'[2]Format for District Mapping'!AA1030</f>
        <v>0</v>
      </c>
      <c r="K38" s="55">
        <f>'[2]Format for District Mapping'!AB1030</f>
        <v>0</v>
      </c>
      <c r="L38" s="55">
        <f>'[2]Format for District Mapping'!AC1030</f>
        <v>0</v>
      </c>
      <c r="M38" s="55">
        <f>'[2]Format for District Mapping'!AD1030</f>
        <v>2793</v>
      </c>
      <c r="N38" s="55">
        <f>'[2]Format for District Mapping'!AE1030</f>
        <v>1436</v>
      </c>
      <c r="O38" s="55">
        <f>'[2]Format for District Mapping'!AF1030</f>
        <v>0</v>
      </c>
      <c r="P38" s="55">
        <f>'[2]Format for District Mapping'!AG1030</f>
        <v>4229</v>
      </c>
      <c r="Q38" s="55">
        <f>'[2]Format for District Mapping'!AO1030</f>
        <v>0</v>
      </c>
      <c r="R38" s="55">
        <f>'[2]Format for District Mapping'!AP1030</f>
        <v>0</v>
      </c>
      <c r="S38" s="55">
        <f>'[2]Format for District Mapping'!AQ1030</f>
        <v>0</v>
      </c>
      <c r="T38" s="55">
        <f>'[2]Format for District Mapping'!AR1030</f>
        <v>252</v>
      </c>
      <c r="U38" s="55">
        <f>'[2]Format for District Mapping'!AS1030</f>
        <v>105</v>
      </c>
      <c r="V38" s="55">
        <f>'[2]Format for District Mapping'!AT1030</f>
        <v>0</v>
      </c>
      <c r="W38" s="55">
        <f>'[2]Format for District Mapping'!AU1030</f>
        <v>357</v>
      </c>
    </row>
    <row r="39" spans="1:23" ht="54.95" customHeight="1">
      <c r="A39" s="58">
        <v>35</v>
      </c>
      <c r="B39" s="59" t="s">
        <v>180</v>
      </c>
      <c r="C39" s="55">
        <f>'[2]Format for District Mapping'!M813</f>
        <v>10</v>
      </c>
      <c r="D39" s="55">
        <f>'[2]Format for District Mapping'!N813</f>
        <v>3</v>
      </c>
      <c r="E39" s="55">
        <f>'[2]Format for District Mapping'!O813</f>
        <v>0</v>
      </c>
      <c r="F39" s="55">
        <f>'[2]Format for District Mapping'!P813</f>
        <v>32</v>
      </c>
      <c r="G39" s="55">
        <f>'[2]Format for District Mapping'!Q813</f>
        <v>13</v>
      </c>
      <c r="H39" s="55">
        <f>'[2]Format for District Mapping'!R813</f>
        <v>0</v>
      </c>
      <c r="I39" s="55">
        <f>'[2]Format for District Mapping'!S813</f>
        <v>58</v>
      </c>
      <c r="J39" s="55">
        <f>'[2]Format for District Mapping'!AA813</f>
        <v>108</v>
      </c>
      <c r="K39" s="55">
        <f>'[2]Format for District Mapping'!AB813</f>
        <v>31</v>
      </c>
      <c r="L39" s="55">
        <f>'[2]Format for District Mapping'!AC813</f>
        <v>0</v>
      </c>
      <c r="M39" s="55">
        <f>'[2]Format for District Mapping'!AD813</f>
        <v>249</v>
      </c>
      <c r="N39" s="55">
        <f>'[2]Format for District Mapping'!AE813</f>
        <v>136</v>
      </c>
      <c r="O39" s="55">
        <f>'[2]Format for District Mapping'!AF813</f>
        <v>0</v>
      </c>
      <c r="P39" s="55">
        <f>'[2]Format for District Mapping'!AG813</f>
        <v>524</v>
      </c>
      <c r="Q39" s="55">
        <f>'[2]Format for District Mapping'!AO813</f>
        <v>1</v>
      </c>
      <c r="R39" s="55">
        <f>'[2]Format for District Mapping'!AP813</f>
        <v>0</v>
      </c>
      <c r="S39" s="55">
        <f>'[2]Format for District Mapping'!AQ813</f>
        <v>0</v>
      </c>
      <c r="T39" s="55">
        <f>'[2]Format for District Mapping'!AR813</f>
        <v>4</v>
      </c>
      <c r="U39" s="55">
        <f>'[2]Format for District Mapping'!AS813</f>
        <v>2</v>
      </c>
      <c r="V39" s="55">
        <f>'[2]Format for District Mapping'!AT813</f>
        <v>0</v>
      </c>
      <c r="W39" s="55">
        <f>'[2]Format for District Mapping'!AU813</f>
        <v>7</v>
      </c>
    </row>
    <row r="40" spans="1:23" ht="54.95" customHeight="1">
      <c r="A40" s="58">
        <v>36</v>
      </c>
      <c r="B40" s="59" t="s">
        <v>30</v>
      </c>
      <c r="C40" s="55">
        <f>'[2]Format for District Mapping'!M751</f>
        <v>4154</v>
      </c>
      <c r="D40" s="55">
        <f>'[2]Format for District Mapping'!N751</f>
        <v>1188</v>
      </c>
      <c r="E40" s="55">
        <f>'[2]Format for District Mapping'!O751</f>
        <v>0</v>
      </c>
      <c r="F40" s="55">
        <f>'[2]Format for District Mapping'!P751</f>
        <v>53362</v>
      </c>
      <c r="G40" s="55">
        <f>'[2]Format for District Mapping'!Q751</f>
        <v>18832</v>
      </c>
      <c r="H40" s="55">
        <f>'[2]Format for District Mapping'!R751</f>
        <v>0</v>
      </c>
      <c r="I40" s="55">
        <f>'[2]Format for District Mapping'!S751</f>
        <v>77536</v>
      </c>
      <c r="J40" s="55">
        <f>'[2]Format for District Mapping'!AA751</f>
        <v>5136</v>
      </c>
      <c r="K40" s="55">
        <f>'[2]Format for District Mapping'!AB751</f>
        <v>1551</v>
      </c>
      <c r="L40" s="55">
        <f>'[2]Format for District Mapping'!AC751</f>
        <v>0</v>
      </c>
      <c r="M40" s="55">
        <f>'[2]Format for District Mapping'!AD751</f>
        <v>75244</v>
      </c>
      <c r="N40" s="55">
        <f>'[2]Format for District Mapping'!AE751</f>
        <v>30119</v>
      </c>
      <c r="O40" s="55">
        <f>'[2]Format for District Mapping'!AF751</f>
        <v>0</v>
      </c>
      <c r="P40" s="55">
        <f>'[2]Format for District Mapping'!AG751</f>
        <v>112050</v>
      </c>
      <c r="Q40" s="55">
        <f>'[2]Format for District Mapping'!AO751</f>
        <v>863</v>
      </c>
      <c r="R40" s="55">
        <f>'[2]Format for District Mapping'!AP751</f>
        <v>291</v>
      </c>
      <c r="S40" s="55">
        <f>'[2]Format for District Mapping'!AQ751</f>
        <v>0</v>
      </c>
      <c r="T40" s="55">
        <f>'[2]Format for District Mapping'!AR751</f>
        <v>13469</v>
      </c>
      <c r="U40" s="55">
        <f>'[2]Format for District Mapping'!AS751</f>
        <v>4598</v>
      </c>
      <c r="V40" s="55">
        <f>'[2]Format for District Mapping'!AT751</f>
        <v>0</v>
      </c>
      <c r="W40" s="55">
        <f>'[2]Format for District Mapping'!AU751</f>
        <v>19221</v>
      </c>
    </row>
    <row r="41" spans="1:23" ht="54.95" customHeight="1">
      <c r="A41" s="58">
        <v>37</v>
      </c>
      <c r="B41" s="59" t="s">
        <v>181</v>
      </c>
      <c r="C41" s="55">
        <f>'[2]Format for District Mapping'!M689</f>
        <v>670</v>
      </c>
      <c r="D41" s="55">
        <f>'[2]Format for District Mapping'!N689</f>
        <v>244</v>
      </c>
      <c r="E41" s="55">
        <f>'[2]Format for District Mapping'!O689</f>
        <v>0</v>
      </c>
      <c r="F41" s="55">
        <f>'[2]Format for District Mapping'!P689</f>
        <v>14269</v>
      </c>
      <c r="G41" s="55">
        <f>'[2]Format for District Mapping'!Q689</f>
        <v>3850</v>
      </c>
      <c r="H41" s="55">
        <f>'[2]Format for District Mapping'!R689</f>
        <v>0</v>
      </c>
      <c r="I41" s="55">
        <f>'[2]Format for District Mapping'!S689</f>
        <v>19033</v>
      </c>
      <c r="J41" s="55">
        <f>'[2]Format for District Mapping'!AA689</f>
        <v>1586</v>
      </c>
      <c r="K41" s="55">
        <f>'[2]Format for District Mapping'!AB689</f>
        <v>487</v>
      </c>
      <c r="L41" s="55">
        <f>'[2]Format for District Mapping'!AC689</f>
        <v>0</v>
      </c>
      <c r="M41" s="55">
        <f>'[2]Format for District Mapping'!AD689</f>
        <v>37067</v>
      </c>
      <c r="N41" s="55">
        <f>'[2]Format for District Mapping'!AE689</f>
        <v>7947</v>
      </c>
      <c r="O41" s="55">
        <f>'[2]Format for District Mapping'!AF689</f>
        <v>0</v>
      </c>
      <c r="P41" s="55">
        <f>'[2]Format for District Mapping'!AG689</f>
        <v>47087</v>
      </c>
      <c r="Q41" s="55">
        <f>'[2]Format for District Mapping'!AO689</f>
        <v>147</v>
      </c>
      <c r="R41" s="55">
        <f>'[2]Format for District Mapping'!AP689</f>
        <v>48</v>
      </c>
      <c r="S41" s="55">
        <f>'[2]Format for District Mapping'!AQ689</f>
        <v>0</v>
      </c>
      <c r="T41" s="55">
        <f>'[2]Format for District Mapping'!AR689</f>
        <v>1780</v>
      </c>
      <c r="U41" s="55">
        <f>'[2]Format for District Mapping'!AS689</f>
        <v>611</v>
      </c>
      <c r="V41" s="55">
        <f>'[2]Format for District Mapping'!AT689</f>
        <v>0</v>
      </c>
      <c r="W41" s="55">
        <f>'[2]Format for District Mapping'!AU689</f>
        <v>2586</v>
      </c>
    </row>
    <row r="42" spans="1:23" ht="54.95" customHeight="1">
      <c r="A42" s="58">
        <v>38</v>
      </c>
      <c r="B42" s="59" t="s">
        <v>31</v>
      </c>
      <c r="C42" s="55">
        <f>'[2]Format for District Mapping'!M782</f>
        <v>1399</v>
      </c>
      <c r="D42" s="55">
        <f>'[2]Format for District Mapping'!N782</f>
        <v>183</v>
      </c>
      <c r="E42" s="55">
        <f>'[2]Format for District Mapping'!O782</f>
        <v>0</v>
      </c>
      <c r="F42" s="55">
        <f>'[2]Format for District Mapping'!P782</f>
        <v>34677</v>
      </c>
      <c r="G42" s="55">
        <f>'[2]Format for District Mapping'!Q782</f>
        <v>10429</v>
      </c>
      <c r="H42" s="55">
        <f>'[2]Format for District Mapping'!R782</f>
        <v>0</v>
      </c>
      <c r="I42" s="55">
        <f>'[2]Format for District Mapping'!S782</f>
        <v>46688</v>
      </c>
      <c r="J42" s="55">
        <f>'[2]Format for District Mapping'!AA782</f>
        <v>2752</v>
      </c>
      <c r="K42" s="55">
        <f>'[2]Format for District Mapping'!AB782</f>
        <v>312</v>
      </c>
      <c r="L42" s="55">
        <f>'[2]Format for District Mapping'!AC782</f>
        <v>0</v>
      </c>
      <c r="M42" s="55">
        <f>'[2]Format for District Mapping'!AD782</f>
        <v>69318</v>
      </c>
      <c r="N42" s="55">
        <f>'[2]Format for District Mapping'!AE782</f>
        <v>17316</v>
      </c>
      <c r="O42" s="55">
        <f>'[2]Format for District Mapping'!AF782</f>
        <v>0</v>
      </c>
      <c r="P42" s="55">
        <f>'[2]Format for District Mapping'!AG782</f>
        <v>89698</v>
      </c>
      <c r="Q42" s="55">
        <f>'[2]Format for District Mapping'!AO782</f>
        <v>256</v>
      </c>
      <c r="R42" s="55">
        <f>'[2]Format for District Mapping'!AP782</f>
        <v>119</v>
      </c>
      <c r="S42" s="55">
        <f>'[2]Format for District Mapping'!AQ782</f>
        <v>0</v>
      </c>
      <c r="T42" s="55">
        <f>'[2]Format for District Mapping'!AR782</f>
        <v>983</v>
      </c>
      <c r="U42" s="55">
        <f>'[2]Format for District Mapping'!AS782</f>
        <v>381</v>
      </c>
      <c r="V42" s="55">
        <f>'[2]Format for District Mapping'!AT782</f>
        <v>0</v>
      </c>
      <c r="W42" s="55">
        <f>'[2]Format for District Mapping'!AU782</f>
        <v>1739</v>
      </c>
    </row>
    <row r="43" spans="1:23" ht="54.95" customHeight="1">
      <c r="A43" s="58">
        <v>39</v>
      </c>
      <c r="B43" s="59" t="s">
        <v>182</v>
      </c>
      <c r="C43" s="55">
        <f>'[2]Format for District Mapping'!M1061</f>
        <v>48</v>
      </c>
      <c r="D43" s="55">
        <f>'[2]Format for District Mapping'!N1061</f>
        <v>6</v>
      </c>
      <c r="E43" s="55">
        <f>'[2]Format for District Mapping'!O1061</f>
        <v>0</v>
      </c>
      <c r="F43" s="55">
        <f>'[2]Format for District Mapping'!P1061</f>
        <v>242</v>
      </c>
      <c r="G43" s="55">
        <f>'[2]Format for District Mapping'!Q1061</f>
        <v>70</v>
      </c>
      <c r="H43" s="55">
        <f>'[2]Format for District Mapping'!R1061</f>
        <v>0</v>
      </c>
      <c r="I43" s="55">
        <f>'[2]Format for District Mapping'!S1061</f>
        <v>366</v>
      </c>
      <c r="J43" s="55">
        <f>'[2]Format for District Mapping'!AA1061</f>
        <v>49</v>
      </c>
      <c r="K43" s="55">
        <f>'[2]Format for District Mapping'!AB1061</f>
        <v>7</v>
      </c>
      <c r="L43" s="55">
        <f>'[2]Format for District Mapping'!AC1061</f>
        <v>0</v>
      </c>
      <c r="M43" s="55">
        <f>'[2]Format for District Mapping'!AD1061</f>
        <v>268</v>
      </c>
      <c r="N43" s="55">
        <f>'[2]Format for District Mapping'!AE1061</f>
        <v>83</v>
      </c>
      <c r="O43" s="55">
        <f>'[2]Format for District Mapping'!AF1061</f>
        <v>0</v>
      </c>
      <c r="P43" s="55">
        <f>'[2]Format for District Mapping'!AG1061</f>
        <v>407</v>
      </c>
      <c r="Q43" s="55">
        <f>'[2]Format for District Mapping'!AO1061</f>
        <v>295</v>
      </c>
      <c r="R43" s="55">
        <f>'[2]Format for District Mapping'!AP1061</f>
        <v>29</v>
      </c>
      <c r="S43" s="55">
        <f>'[2]Format for District Mapping'!AQ1061</f>
        <v>0</v>
      </c>
      <c r="T43" s="55">
        <f>'[2]Format for District Mapping'!AR1061</f>
        <v>65</v>
      </c>
      <c r="U43" s="55">
        <f>'[2]Format for District Mapping'!AS1061</f>
        <v>23</v>
      </c>
      <c r="V43" s="55">
        <f>'[2]Format for District Mapping'!AT1061</f>
        <v>0</v>
      </c>
      <c r="W43" s="55">
        <f>'[2]Format for District Mapping'!AU1061</f>
        <v>412</v>
      </c>
    </row>
    <row r="44" spans="1:23" ht="54.95" customHeight="1">
      <c r="A44" s="58"/>
      <c r="B44" s="59" t="s">
        <v>183</v>
      </c>
      <c r="C44" s="55">
        <f t="shared" ref="C44:W44" si="1">SUM(C27:C43)</f>
        <v>32458</v>
      </c>
      <c r="D44" s="55">
        <f t="shared" si="1"/>
        <v>16508</v>
      </c>
      <c r="E44" s="55">
        <f t="shared" si="1"/>
        <v>2</v>
      </c>
      <c r="F44" s="55">
        <f t="shared" si="1"/>
        <v>189765</v>
      </c>
      <c r="G44" s="55">
        <f t="shared" si="1"/>
        <v>92438</v>
      </c>
      <c r="H44" s="55">
        <f t="shared" si="1"/>
        <v>3</v>
      </c>
      <c r="I44" s="55">
        <f t="shared" si="1"/>
        <v>331174</v>
      </c>
      <c r="J44" s="55">
        <f t="shared" si="1"/>
        <v>47507</v>
      </c>
      <c r="K44" s="55">
        <f t="shared" si="1"/>
        <v>30009</v>
      </c>
      <c r="L44" s="55">
        <f t="shared" si="1"/>
        <v>10</v>
      </c>
      <c r="M44" s="55">
        <f t="shared" si="1"/>
        <v>310657</v>
      </c>
      <c r="N44" s="55">
        <f t="shared" si="1"/>
        <v>142844</v>
      </c>
      <c r="O44" s="55">
        <f t="shared" si="1"/>
        <v>5</v>
      </c>
      <c r="P44" s="55">
        <f t="shared" si="1"/>
        <v>531032</v>
      </c>
      <c r="Q44" s="55">
        <f t="shared" si="1"/>
        <v>17337</v>
      </c>
      <c r="R44" s="55">
        <f t="shared" si="1"/>
        <v>1854</v>
      </c>
      <c r="S44" s="55">
        <f t="shared" si="1"/>
        <v>65</v>
      </c>
      <c r="T44" s="55">
        <f t="shared" si="1"/>
        <v>27841</v>
      </c>
      <c r="U44" s="55">
        <f t="shared" si="1"/>
        <v>11332</v>
      </c>
      <c r="V44" s="55">
        <f t="shared" si="1"/>
        <v>181</v>
      </c>
      <c r="W44" s="55">
        <f t="shared" si="1"/>
        <v>58610</v>
      </c>
    </row>
    <row r="45" spans="1:23" ht="54.95" customHeight="1">
      <c r="A45" s="58">
        <v>40</v>
      </c>
      <c r="B45" s="50" t="s">
        <v>184</v>
      </c>
      <c r="C45" s="55">
        <f>'[2]Format for District Mapping'!M1217</f>
        <v>55841</v>
      </c>
      <c r="D45" s="55">
        <f>'[2]Format for District Mapping'!N1217</f>
        <v>50807</v>
      </c>
      <c r="E45" s="55">
        <f>'[2]Format for District Mapping'!O1217</f>
        <v>0</v>
      </c>
      <c r="F45" s="55">
        <f>'[2]Format for District Mapping'!P1217</f>
        <v>12226</v>
      </c>
      <c r="G45" s="55">
        <f>'[2]Format for District Mapping'!Q1217</f>
        <v>14082</v>
      </c>
      <c r="H45" s="55">
        <f>'[2]Format for District Mapping'!R1217</f>
        <v>0</v>
      </c>
      <c r="I45" s="55">
        <f>'[2]Format for District Mapping'!S1217</f>
        <v>132956</v>
      </c>
      <c r="J45" s="55">
        <f>'[2]Format for District Mapping'!AA1217</f>
        <v>111505</v>
      </c>
      <c r="K45" s="55">
        <f>'[2]Format for District Mapping'!AB1217</f>
        <v>98476</v>
      </c>
      <c r="L45" s="55">
        <f>'[2]Format for District Mapping'!AC1217</f>
        <v>0</v>
      </c>
      <c r="M45" s="55">
        <f>'[2]Format for District Mapping'!AD1217</f>
        <v>28150</v>
      </c>
      <c r="N45" s="55">
        <f>'[2]Format for District Mapping'!AE1217</f>
        <v>31287</v>
      </c>
      <c r="O45" s="55">
        <f>'[2]Format for District Mapping'!AF1217</f>
        <v>0</v>
      </c>
      <c r="P45" s="55">
        <f>'[2]Format for District Mapping'!AG1217</f>
        <v>269418</v>
      </c>
      <c r="Q45" s="55">
        <f>'[2]Format for District Mapping'!AO1217</f>
        <v>6120</v>
      </c>
      <c r="R45" s="55">
        <f>'[2]Format for District Mapping'!AP1217</f>
        <v>4486</v>
      </c>
      <c r="S45" s="55">
        <f>'[2]Format for District Mapping'!AQ1217</f>
        <v>0</v>
      </c>
      <c r="T45" s="55">
        <f>'[2]Format for District Mapping'!AR1217</f>
        <v>2297</v>
      </c>
      <c r="U45" s="55">
        <f>'[2]Format for District Mapping'!AS1217</f>
        <v>2852</v>
      </c>
      <c r="V45" s="55">
        <f>'[2]Format for District Mapping'!AT1217</f>
        <v>0</v>
      </c>
      <c r="W45" s="55">
        <f>'[2]Format for District Mapping'!AU1217</f>
        <v>15755</v>
      </c>
    </row>
    <row r="46" spans="1:23" ht="54.95" customHeight="1">
      <c r="A46" s="58">
        <v>41</v>
      </c>
      <c r="B46" s="60" t="s">
        <v>185</v>
      </c>
      <c r="C46" s="55">
        <f>'[2]Format for District Mapping'!M1248</f>
        <v>39241</v>
      </c>
      <c r="D46" s="55">
        <f>'[2]Format for District Mapping'!N1248</f>
        <v>45607</v>
      </c>
      <c r="E46" s="55">
        <f>'[2]Format for District Mapping'!O1248</f>
        <v>0</v>
      </c>
      <c r="F46" s="55">
        <f>'[2]Format for District Mapping'!P1248</f>
        <v>41779</v>
      </c>
      <c r="G46" s="55">
        <f>'[2]Format for District Mapping'!Q1248</f>
        <v>43277</v>
      </c>
      <c r="H46" s="55">
        <f>'[2]Format for District Mapping'!R1248</f>
        <v>0</v>
      </c>
      <c r="I46" s="55">
        <f>'[2]Format for District Mapping'!S1248</f>
        <v>169904</v>
      </c>
      <c r="J46" s="55">
        <f>'[2]Format for District Mapping'!AA1248</f>
        <v>88733</v>
      </c>
      <c r="K46" s="55">
        <f>'[2]Format for District Mapping'!AB1248</f>
        <v>77212</v>
      </c>
      <c r="L46" s="55">
        <f>'[2]Format for District Mapping'!AC1248</f>
        <v>0</v>
      </c>
      <c r="M46" s="55">
        <f>'[2]Format for District Mapping'!AD1248</f>
        <v>75113</v>
      </c>
      <c r="N46" s="55">
        <f>'[2]Format for District Mapping'!AE1248</f>
        <v>70607</v>
      </c>
      <c r="O46" s="55">
        <f>'[2]Format for District Mapping'!AF1248</f>
        <v>0</v>
      </c>
      <c r="P46" s="55">
        <f>'[2]Format for District Mapping'!AG1248</f>
        <v>311665</v>
      </c>
      <c r="Q46" s="55">
        <f>'[2]Format for District Mapping'!AO1248</f>
        <v>14757</v>
      </c>
      <c r="R46" s="55">
        <f>'[2]Format for District Mapping'!AP1248</f>
        <v>15511</v>
      </c>
      <c r="S46" s="55">
        <f>'[2]Format for District Mapping'!AQ1248</f>
        <v>0</v>
      </c>
      <c r="T46" s="55">
        <f>'[2]Format for District Mapping'!AR1248</f>
        <v>13529</v>
      </c>
      <c r="U46" s="55">
        <f>'[2]Format for District Mapping'!AS1248</f>
        <v>11180</v>
      </c>
      <c r="V46" s="55">
        <f>'[2]Format for District Mapping'!AT1248</f>
        <v>0</v>
      </c>
      <c r="W46" s="55">
        <f>'[2]Format for District Mapping'!AU1248</f>
        <v>54977</v>
      </c>
    </row>
    <row r="47" spans="1:23" ht="54.95" customHeight="1">
      <c r="A47" s="58">
        <v>42</v>
      </c>
      <c r="B47" s="50" t="s">
        <v>186</v>
      </c>
      <c r="C47" s="55">
        <f>'[2]Format for District Mapping'!M1279</f>
        <v>144908</v>
      </c>
      <c r="D47" s="55">
        <f>'[2]Format for District Mapping'!N1279</f>
        <v>76510</v>
      </c>
      <c r="E47" s="55">
        <f>'[2]Format for District Mapping'!O1279</f>
        <v>0</v>
      </c>
      <c r="F47" s="55">
        <f>'[2]Format for District Mapping'!P1279</f>
        <v>57013</v>
      </c>
      <c r="G47" s="55">
        <f>'[2]Format for District Mapping'!Q1279</f>
        <v>35542</v>
      </c>
      <c r="H47" s="55">
        <f>'[2]Format for District Mapping'!R1279</f>
        <v>0</v>
      </c>
      <c r="I47" s="55">
        <f>'[2]Format for District Mapping'!S1279</f>
        <v>313973</v>
      </c>
      <c r="J47" s="55">
        <f>'[2]Format for District Mapping'!AA1279</f>
        <v>483660</v>
      </c>
      <c r="K47" s="55">
        <f>'[2]Format for District Mapping'!AB1279</f>
        <v>198233</v>
      </c>
      <c r="L47" s="55">
        <f>'[2]Format for District Mapping'!AC1279</f>
        <v>0</v>
      </c>
      <c r="M47" s="55">
        <f>'[2]Format for District Mapping'!AD1279</f>
        <v>158520</v>
      </c>
      <c r="N47" s="55">
        <f>'[2]Format for District Mapping'!AE1279</f>
        <v>74676</v>
      </c>
      <c r="O47" s="55">
        <f>'[2]Format for District Mapping'!AF1279</f>
        <v>0</v>
      </c>
      <c r="P47" s="55">
        <f>'[2]Format for District Mapping'!AG1279</f>
        <v>915089</v>
      </c>
      <c r="Q47" s="55">
        <f>'[2]Format for District Mapping'!AO1279</f>
        <v>9323</v>
      </c>
      <c r="R47" s="55">
        <f>'[2]Format for District Mapping'!AP1279</f>
        <v>6314</v>
      </c>
      <c r="S47" s="55">
        <f>'[2]Format for District Mapping'!AQ1279</f>
        <v>0</v>
      </c>
      <c r="T47" s="55">
        <f>'[2]Format for District Mapping'!AR1279</f>
        <v>10038</v>
      </c>
      <c r="U47" s="55">
        <f>'[2]Format for District Mapping'!AS1279</f>
        <v>6341</v>
      </c>
      <c r="V47" s="55">
        <f>'[2]Format for District Mapping'!AT1279</f>
        <v>0</v>
      </c>
      <c r="W47" s="55">
        <f>'[2]Format for District Mapping'!AU1279</f>
        <v>32016</v>
      </c>
    </row>
    <row r="48" spans="1:23" ht="54.95" customHeight="1">
      <c r="A48" s="58"/>
      <c r="B48" s="50" t="s">
        <v>187</v>
      </c>
      <c r="C48" s="55">
        <f t="shared" ref="C48:W48" si="2">SUM(C45:C47)</f>
        <v>239990</v>
      </c>
      <c r="D48" s="55">
        <f t="shared" si="2"/>
        <v>172924</v>
      </c>
      <c r="E48" s="55">
        <f t="shared" si="2"/>
        <v>0</v>
      </c>
      <c r="F48" s="55">
        <f t="shared" si="2"/>
        <v>111018</v>
      </c>
      <c r="G48" s="55">
        <f t="shared" si="2"/>
        <v>92901</v>
      </c>
      <c r="H48" s="55">
        <f t="shared" si="2"/>
        <v>0</v>
      </c>
      <c r="I48" s="55">
        <f t="shared" si="2"/>
        <v>616833</v>
      </c>
      <c r="J48" s="55">
        <f t="shared" si="2"/>
        <v>683898</v>
      </c>
      <c r="K48" s="55">
        <f t="shared" si="2"/>
        <v>373921</v>
      </c>
      <c r="L48" s="55">
        <f t="shared" si="2"/>
        <v>0</v>
      </c>
      <c r="M48" s="55">
        <f t="shared" si="2"/>
        <v>261783</v>
      </c>
      <c r="N48" s="55">
        <f t="shared" si="2"/>
        <v>176570</v>
      </c>
      <c r="O48" s="55">
        <f t="shared" si="2"/>
        <v>0</v>
      </c>
      <c r="P48" s="55">
        <f t="shared" si="2"/>
        <v>1496172</v>
      </c>
      <c r="Q48" s="55">
        <f t="shared" si="2"/>
        <v>30200</v>
      </c>
      <c r="R48" s="55">
        <f t="shared" si="2"/>
        <v>26311</v>
      </c>
      <c r="S48" s="55">
        <f t="shared" si="2"/>
        <v>0</v>
      </c>
      <c r="T48" s="55">
        <f t="shared" si="2"/>
        <v>25864</v>
      </c>
      <c r="U48" s="55">
        <f t="shared" si="2"/>
        <v>20373</v>
      </c>
      <c r="V48" s="55">
        <f t="shared" si="2"/>
        <v>0</v>
      </c>
      <c r="W48" s="55">
        <f t="shared" si="2"/>
        <v>102748</v>
      </c>
    </row>
    <row r="49" spans="1:23" ht="54.95" customHeight="1">
      <c r="A49" s="58">
        <v>43</v>
      </c>
      <c r="B49" s="50" t="s">
        <v>188</v>
      </c>
      <c r="C49" s="55">
        <f>'[2]Format for District Mapping'!M1311</f>
        <v>0</v>
      </c>
      <c r="D49" s="55">
        <f>'[2]Format for District Mapping'!N1311</f>
        <v>0</v>
      </c>
      <c r="E49" s="55">
        <f>'[2]Format for District Mapping'!O1311</f>
        <v>0</v>
      </c>
      <c r="F49" s="55">
        <f>'[2]Format for District Mapping'!P1311</f>
        <v>2231</v>
      </c>
      <c r="G49" s="55">
        <f>'[2]Format for District Mapping'!Q1311</f>
        <v>2146</v>
      </c>
      <c r="H49" s="55">
        <f>'[2]Format for District Mapping'!R1311</f>
        <v>0</v>
      </c>
      <c r="I49" s="55">
        <f>'[2]Format for District Mapping'!S1311</f>
        <v>4377</v>
      </c>
      <c r="J49" s="55">
        <f>'[2]Format for District Mapping'!AA1311</f>
        <v>0</v>
      </c>
      <c r="K49" s="55">
        <f>'[2]Format for District Mapping'!AB1311</f>
        <v>0</v>
      </c>
      <c r="L49" s="55">
        <f>'[2]Format for District Mapping'!AC1311</f>
        <v>0</v>
      </c>
      <c r="M49" s="55">
        <f>'[2]Format for District Mapping'!AD1311</f>
        <v>4983</v>
      </c>
      <c r="N49" s="55">
        <f>'[2]Format for District Mapping'!AE1311</f>
        <v>2885</v>
      </c>
      <c r="O49" s="55">
        <f>'[2]Format for District Mapping'!AF1311</f>
        <v>0</v>
      </c>
      <c r="P49" s="55">
        <f>'[2]Format for District Mapping'!AG1311</f>
        <v>7868</v>
      </c>
      <c r="Q49" s="55">
        <f>'[2]Format for District Mapping'!AO1311</f>
        <v>0</v>
      </c>
      <c r="R49" s="55">
        <f>'[2]Format for District Mapping'!AP1311</f>
        <v>0</v>
      </c>
      <c r="S49" s="55">
        <f>'[2]Format for District Mapping'!AQ1311</f>
        <v>0</v>
      </c>
      <c r="T49" s="55">
        <f>'[2]Format for District Mapping'!AR1311</f>
        <v>0</v>
      </c>
      <c r="U49" s="55">
        <f>'[2]Format for District Mapping'!AS1311</f>
        <v>0</v>
      </c>
      <c r="V49" s="55">
        <f>'[2]Format for District Mapping'!AT1311</f>
        <v>0</v>
      </c>
      <c r="W49" s="55">
        <f>'[2]Format for District Mapping'!AU1311</f>
        <v>0</v>
      </c>
    </row>
    <row r="50" spans="1:23" ht="54.95" customHeight="1">
      <c r="A50" s="58">
        <v>44</v>
      </c>
      <c r="B50" s="50" t="s">
        <v>189</v>
      </c>
      <c r="C50" s="55">
        <f>'[2]Format for District Mapping'!M1342</f>
        <v>9902</v>
      </c>
      <c r="D50" s="55">
        <f>'[2]Format for District Mapping'!N1342</f>
        <v>5297</v>
      </c>
      <c r="E50" s="55">
        <f>'[2]Format for District Mapping'!O1342</f>
        <v>0</v>
      </c>
      <c r="F50" s="55">
        <f>'[2]Format for District Mapping'!P1342</f>
        <v>4929</v>
      </c>
      <c r="G50" s="55">
        <f>'[2]Format for District Mapping'!Q1342</f>
        <v>2866</v>
      </c>
      <c r="H50" s="55">
        <f>'[2]Format for District Mapping'!R1342</f>
        <v>0</v>
      </c>
      <c r="I50" s="55">
        <f>'[2]Format for District Mapping'!S1342</f>
        <v>22994</v>
      </c>
      <c r="J50" s="55">
        <f>'[2]Format for District Mapping'!AA1342</f>
        <v>24570</v>
      </c>
      <c r="K50" s="55">
        <f>'[2]Format for District Mapping'!AB1342</f>
        <v>10666</v>
      </c>
      <c r="L50" s="55">
        <f>'[2]Format for District Mapping'!AC1342</f>
        <v>0</v>
      </c>
      <c r="M50" s="55">
        <f>'[2]Format for District Mapping'!AD1342</f>
        <v>12947</v>
      </c>
      <c r="N50" s="55">
        <f>'[2]Format for District Mapping'!AE1342</f>
        <v>7198</v>
      </c>
      <c r="O50" s="55">
        <f>'[2]Format for District Mapping'!AF1342</f>
        <v>0</v>
      </c>
      <c r="P50" s="55">
        <f>'[2]Format for District Mapping'!AG1342</f>
        <v>55381</v>
      </c>
      <c r="Q50" s="55">
        <f>'[2]Format for District Mapping'!AO1342</f>
        <v>252</v>
      </c>
      <c r="R50" s="55">
        <f>'[2]Format for District Mapping'!AP1342</f>
        <v>113</v>
      </c>
      <c r="S50" s="55">
        <f>'[2]Format for District Mapping'!AQ1342</f>
        <v>0</v>
      </c>
      <c r="T50" s="55">
        <f>'[2]Format for District Mapping'!AR1342</f>
        <v>341</v>
      </c>
      <c r="U50" s="55">
        <f>'[2]Format for District Mapping'!AS1342</f>
        <v>128</v>
      </c>
      <c r="V50" s="55">
        <f>'[2]Format for District Mapping'!AT1342</f>
        <v>0</v>
      </c>
      <c r="W50" s="55">
        <f>'[2]Format for District Mapping'!AU1342</f>
        <v>834</v>
      </c>
    </row>
    <row r="51" spans="1:23" ht="54.95" customHeight="1">
      <c r="A51" s="58"/>
      <c r="B51" s="50" t="s">
        <v>190</v>
      </c>
      <c r="C51" s="55">
        <f t="shared" ref="C51:W51" si="3">SUM(C49,C50)</f>
        <v>9902</v>
      </c>
      <c r="D51" s="55">
        <f t="shared" si="3"/>
        <v>5297</v>
      </c>
      <c r="E51" s="55">
        <f t="shared" si="3"/>
        <v>0</v>
      </c>
      <c r="F51" s="55">
        <f t="shared" si="3"/>
        <v>7160</v>
      </c>
      <c r="G51" s="55">
        <f t="shared" si="3"/>
        <v>5012</v>
      </c>
      <c r="H51" s="55">
        <f t="shared" si="3"/>
        <v>0</v>
      </c>
      <c r="I51" s="55">
        <f t="shared" si="3"/>
        <v>27371</v>
      </c>
      <c r="J51" s="55">
        <f t="shared" si="3"/>
        <v>24570</v>
      </c>
      <c r="K51" s="55">
        <f t="shared" si="3"/>
        <v>10666</v>
      </c>
      <c r="L51" s="55">
        <f t="shared" si="3"/>
        <v>0</v>
      </c>
      <c r="M51" s="55">
        <f t="shared" si="3"/>
        <v>17930</v>
      </c>
      <c r="N51" s="55">
        <f t="shared" si="3"/>
        <v>10083</v>
      </c>
      <c r="O51" s="55">
        <f t="shared" si="3"/>
        <v>0</v>
      </c>
      <c r="P51" s="55">
        <f t="shared" si="3"/>
        <v>63249</v>
      </c>
      <c r="Q51" s="55">
        <f t="shared" si="3"/>
        <v>252</v>
      </c>
      <c r="R51" s="55">
        <f t="shared" si="3"/>
        <v>113</v>
      </c>
      <c r="S51" s="55">
        <f t="shared" si="3"/>
        <v>0</v>
      </c>
      <c r="T51" s="55">
        <f t="shared" si="3"/>
        <v>341</v>
      </c>
      <c r="U51" s="55">
        <f t="shared" si="3"/>
        <v>128</v>
      </c>
      <c r="V51" s="55">
        <f t="shared" si="3"/>
        <v>0</v>
      </c>
      <c r="W51" s="55">
        <f t="shared" si="3"/>
        <v>834</v>
      </c>
    </row>
    <row r="52" spans="1:23" ht="54.95" customHeight="1">
      <c r="A52" s="58"/>
      <c r="B52" s="50" t="s">
        <v>191</v>
      </c>
      <c r="C52" s="55">
        <f t="shared" ref="C52:W52" si="4">SUM(C26,C44,C48,C51)</f>
        <v>778860</v>
      </c>
      <c r="D52" s="55">
        <f t="shared" si="4"/>
        <v>534520</v>
      </c>
      <c r="E52" s="55">
        <f t="shared" si="4"/>
        <v>246</v>
      </c>
      <c r="F52" s="55">
        <f t="shared" si="4"/>
        <v>1202723</v>
      </c>
      <c r="G52" s="55">
        <f t="shared" si="4"/>
        <v>739657</v>
      </c>
      <c r="H52" s="55">
        <f t="shared" si="4"/>
        <v>1497</v>
      </c>
      <c r="I52" s="55">
        <f t="shared" si="4"/>
        <v>3257503</v>
      </c>
      <c r="J52" s="55">
        <f t="shared" si="4"/>
        <v>1754640</v>
      </c>
      <c r="K52" s="55">
        <f t="shared" si="4"/>
        <v>1187857</v>
      </c>
      <c r="L52" s="55">
        <f t="shared" si="4"/>
        <v>1208</v>
      </c>
      <c r="M52" s="55">
        <f t="shared" si="4"/>
        <v>2601660</v>
      </c>
      <c r="N52" s="55">
        <f t="shared" si="4"/>
        <v>1598559</v>
      </c>
      <c r="O52" s="55">
        <f t="shared" si="4"/>
        <v>6410</v>
      </c>
      <c r="P52" s="55">
        <f t="shared" si="4"/>
        <v>7150334</v>
      </c>
      <c r="Q52" s="55">
        <f t="shared" si="4"/>
        <v>100931</v>
      </c>
      <c r="R52" s="55">
        <f t="shared" si="4"/>
        <v>62095</v>
      </c>
      <c r="S52" s="55">
        <f t="shared" si="4"/>
        <v>329</v>
      </c>
      <c r="T52" s="55">
        <f t="shared" si="4"/>
        <v>138967</v>
      </c>
      <c r="U52" s="55">
        <f t="shared" si="4"/>
        <v>98331</v>
      </c>
      <c r="V52" s="55">
        <f t="shared" si="4"/>
        <v>465</v>
      </c>
      <c r="W52" s="55">
        <f t="shared" si="4"/>
        <v>401118</v>
      </c>
    </row>
  </sheetData>
  <mergeCells count="14">
    <mergeCell ref="Q3:V3"/>
    <mergeCell ref="W3:W4"/>
    <mergeCell ref="J3:O3"/>
    <mergeCell ref="P3:P4"/>
    <mergeCell ref="A3:A4"/>
    <mergeCell ref="B3:B4"/>
    <mergeCell ref="C3:H3"/>
    <mergeCell ref="I3:I4"/>
    <mergeCell ref="C1:I1"/>
    <mergeCell ref="J1:P1"/>
    <mergeCell ref="Q1:W1"/>
    <mergeCell ref="C2:I2"/>
    <mergeCell ref="J2:P2"/>
    <mergeCell ref="Q2:W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4"/>
  <sheetViews>
    <sheetView topLeftCell="P1" workbookViewId="0">
      <pane ySplit="3" topLeftCell="A4" activePane="bottomLeft" state="frozen"/>
      <selection pane="bottomLeft" activeCell="V42" sqref="V42"/>
    </sheetView>
  </sheetViews>
  <sheetFormatPr defaultRowHeight="15"/>
  <cols>
    <col min="1" max="1" width="34.5703125" style="64" customWidth="1"/>
    <col min="2" max="8" width="24" style="64" customWidth="1"/>
    <col min="9" max="15" width="22.5703125" style="64" customWidth="1"/>
    <col min="16" max="22" width="25" style="64" customWidth="1"/>
    <col min="23" max="16384" width="9.140625" style="64"/>
  </cols>
  <sheetData>
    <row r="1" spans="1:22" ht="56.25" customHeight="1">
      <c r="A1" s="63" t="s">
        <v>192</v>
      </c>
      <c r="B1" s="473" t="s">
        <v>193</v>
      </c>
      <c r="C1" s="474"/>
      <c r="D1" s="474"/>
      <c r="E1" s="474"/>
      <c r="F1" s="474"/>
      <c r="G1" s="474"/>
      <c r="H1" s="475"/>
      <c r="I1" s="473" t="s">
        <v>194</v>
      </c>
      <c r="J1" s="474"/>
      <c r="K1" s="474"/>
      <c r="L1" s="474"/>
      <c r="M1" s="474"/>
      <c r="N1" s="474"/>
      <c r="O1" s="475"/>
      <c r="P1" s="473" t="s">
        <v>195</v>
      </c>
      <c r="Q1" s="474"/>
      <c r="R1" s="474"/>
      <c r="S1" s="474"/>
      <c r="T1" s="474"/>
      <c r="U1" s="474"/>
      <c r="V1" s="475"/>
    </row>
    <row r="2" spans="1:22" s="66" customFormat="1" ht="47.25" customHeight="1">
      <c r="A2" s="65"/>
      <c r="B2" s="476" t="s">
        <v>163</v>
      </c>
      <c r="C2" s="476"/>
      <c r="D2" s="476"/>
      <c r="E2" s="476"/>
      <c r="F2" s="476"/>
      <c r="G2" s="476"/>
      <c r="H2" s="476"/>
      <c r="I2" s="476" t="s">
        <v>164</v>
      </c>
      <c r="J2" s="476"/>
      <c r="K2" s="476"/>
      <c r="L2" s="476"/>
      <c r="M2" s="476"/>
      <c r="N2" s="476"/>
      <c r="O2" s="476"/>
      <c r="P2" s="476" t="s">
        <v>165</v>
      </c>
      <c r="Q2" s="476"/>
      <c r="R2" s="476"/>
      <c r="S2" s="476"/>
      <c r="T2" s="476"/>
      <c r="U2" s="476"/>
      <c r="V2" s="476"/>
    </row>
    <row r="3" spans="1:22" s="66" customFormat="1" ht="63.75" customHeight="1">
      <c r="A3" s="65" t="s">
        <v>196</v>
      </c>
      <c r="B3" s="67" t="s">
        <v>197</v>
      </c>
      <c r="C3" s="67" t="s">
        <v>198</v>
      </c>
      <c r="D3" s="67" t="s">
        <v>199</v>
      </c>
      <c r="E3" s="67" t="s">
        <v>200</v>
      </c>
      <c r="F3" s="67" t="s">
        <v>201</v>
      </c>
      <c r="G3" s="67" t="s">
        <v>202</v>
      </c>
      <c r="H3" s="65" t="s">
        <v>62</v>
      </c>
      <c r="I3" s="67" t="s">
        <v>197</v>
      </c>
      <c r="J3" s="67" t="s">
        <v>198</v>
      </c>
      <c r="K3" s="67" t="s">
        <v>199</v>
      </c>
      <c r="L3" s="67" t="s">
        <v>200</v>
      </c>
      <c r="M3" s="67" t="s">
        <v>201</v>
      </c>
      <c r="N3" s="67" t="s">
        <v>202</v>
      </c>
      <c r="O3" s="65" t="s">
        <v>62</v>
      </c>
      <c r="P3" s="67" t="s">
        <v>197</v>
      </c>
      <c r="Q3" s="67" t="s">
        <v>198</v>
      </c>
      <c r="R3" s="67" t="s">
        <v>199</v>
      </c>
      <c r="S3" s="67" t="s">
        <v>200</v>
      </c>
      <c r="T3" s="67" t="s">
        <v>201</v>
      </c>
      <c r="U3" s="67" t="s">
        <v>202</v>
      </c>
      <c r="V3" s="65" t="s">
        <v>62</v>
      </c>
    </row>
    <row r="4" spans="1:22" ht="20.100000000000001" customHeight="1">
      <c r="A4" s="68" t="s">
        <v>203</v>
      </c>
      <c r="B4" s="69">
        <f>'[2]Format for District Mapping'!M1345</f>
        <v>34585</v>
      </c>
      <c r="C4" s="69">
        <f>'[2]Format for District Mapping'!N1345</f>
        <v>15936</v>
      </c>
      <c r="D4" s="69">
        <f>'[2]Format for District Mapping'!O1345</f>
        <v>36</v>
      </c>
      <c r="E4" s="69">
        <f>'[2]Format for District Mapping'!P1345</f>
        <v>49519</v>
      </c>
      <c r="F4" s="69">
        <f>'[2]Format for District Mapping'!Q1345</f>
        <v>29769</v>
      </c>
      <c r="G4" s="69">
        <f>'[2]Format for District Mapping'!R1345</f>
        <v>59</v>
      </c>
      <c r="H4" s="69">
        <f>'[2]Format for District Mapping'!S1345</f>
        <v>129904</v>
      </c>
      <c r="I4" s="69">
        <f>'[2]Format for District Mapping'!AA1345</f>
        <v>103273</v>
      </c>
      <c r="J4" s="69">
        <f>'[2]Format for District Mapping'!AB1345</f>
        <v>50075</v>
      </c>
      <c r="K4" s="69">
        <f>'[2]Format for District Mapping'!AC1345</f>
        <v>125</v>
      </c>
      <c r="L4" s="69">
        <f>'[2]Format for District Mapping'!AD1345</f>
        <v>62853</v>
      </c>
      <c r="M4" s="69">
        <f>'[2]Format for District Mapping'!AE1345</f>
        <v>27173</v>
      </c>
      <c r="N4" s="69">
        <f>'[2]Format for District Mapping'!AF1345</f>
        <v>379</v>
      </c>
      <c r="O4" s="69">
        <f>'[2]Format for District Mapping'!AG1345</f>
        <v>243878</v>
      </c>
      <c r="P4" s="69">
        <f>'[2]Format for District Mapping'!AO1345</f>
        <v>3300</v>
      </c>
      <c r="Q4" s="69">
        <f>'[2]Format for District Mapping'!AP1345</f>
        <v>1602</v>
      </c>
      <c r="R4" s="69">
        <f>'[2]Format for District Mapping'!AQ1345</f>
        <v>5</v>
      </c>
      <c r="S4" s="69">
        <f>'[2]Format for District Mapping'!AR1345</f>
        <v>3431</v>
      </c>
      <c r="T4" s="69">
        <f>'[2]Format for District Mapping'!AS1345</f>
        <v>1634</v>
      </c>
      <c r="U4" s="69">
        <f>'[2]Format for District Mapping'!AT1345</f>
        <v>9</v>
      </c>
      <c r="V4" s="69">
        <f>'[2]Format for District Mapping'!AU1345</f>
        <v>9981</v>
      </c>
    </row>
    <row r="5" spans="1:22" ht="20.100000000000001" customHeight="1">
      <c r="A5" s="68" t="s">
        <v>204</v>
      </c>
      <c r="B5" s="69">
        <f>'[2]Format for District Mapping'!M1347</f>
        <v>30045</v>
      </c>
      <c r="C5" s="69">
        <f>'[2]Format for District Mapping'!N1347</f>
        <v>18860</v>
      </c>
      <c r="D5" s="69">
        <f>'[2]Format for District Mapping'!O1347</f>
        <v>4</v>
      </c>
      <c r="E5" s="69">
        <f>'[2]Format for District Mapping'!P1347</f>
        <v>14474</v>
      </c>
      <c r="F5" s="69">
        <f>'[2]Format for District Mapping'!Q1347</f>
        <v>7115</v>
      </c>
      <c r="G5" s="69">
        <f>'[2]Format for District Mapping'!R1347</f>
        <v>4</v>
      </c>
      <c r="H5" s="69">
        <f>'[2]Format for District Mapping'!S1347</f>
        <v>70502</v>
      </c>
      <c r="I5" s="69">
        <f>'[2]Format for District Mapping'!AA1347</f>
        <v>56555</v>
      </c>
      <c r="J5" s="69">
        <f>'[2]Format for District Mapping'!AB1347</f>
        <v>38829</v>
      </c>
      <c r="K5" s="69">
        <f>'[2]Format for District Mapping'!AC1347</f>
        <v>14</v>
      </c>
      <c r="L5" s="69">
        <f>'[2]Format for District Mapping'!AD1347</f>
        <v>29985</v>
      </c>
      <c r="M5" s="69">
        <f>'[2]Format for District Mapping'!AE1347</f>
        <v>14947</v>
      </c>
      <c r="N5" s="69">
        <f>'[2]Format for District Mapping'!AF1347</f>
        <v>27</v>
      </c>
      <c r="O5" s="69">
        <f>'[2]Format for District Mapping'!AG1347</f>
        <v>140357</v>
      </c>
      <c r="P5" s="69">
        <f>'[2]Format for District Mapping'!AO1347</f>
        <v>2894</v>
      </c>
      <c r="Q5" s="69">
        <f>'[2]Format for District Mapping'!AP1347</f>
        <v>1743</v>
      </c>
      <c r="R5" s="69">
        <f>'[2]Format for District Mapping'!AQ1347</f>
        <v>28</v>
      </c>
      <c r="S5" s="69">
        <f>'[2]Format for District Mapping'!AR1347</f>
        <v>2802</v>
      </c>
      <c r="T5" s="69">
        <f>'[2]Format for District Mapping'!AS1347</f>
        <v>2131</v>
      </c>
      <c r="U5" s="69">
        <f>'[2]Format for District Mapping'!AT1347</f>
        <v>8</v>
      </c>
      <c r="V5" s="69">
        <f>'[2]Format for District Mapping'!AU1347</f>
        <v>9606</v>
      </c>
    </row>
    <row r="6" spans="1:22" ht="20.100000000000001" customHeight="1">
      <c r="A6" s="68" t="s">
        <v>205</v>
      </c>
      <c r="B6" s="69">
        <f>'[2]Format for District Mapping'!M1346</f>
        <v>20479</v>
      </c>
      <c r="C6" s="69">
        <f>'[2]Format for District Mapping'!N1346</f>
        <v>12634</v>
      </c>
      <c r="D6" s="69">
        <f>'[2]Format for District Mapping'!O1346</f>
        <v>7</v>
      </c>
      <c r="E6" s="69">
        <f>'[2]Format for District Mapping'!P1346</f>
        <v>484511</v>
      </c>
      <c r="F6" s="69">
        <f>'[2]Format for District Mapping'!Q1346</f>
        <v>276719</v>
      </c>
      <c r="G6" s="69">
        <f>'[2]Format for District Mapping'!R1346</f>
        <v>454</v>
      </c>
      <c r="H6" s="69">
        <f>'[2]Format for District Mapping'!S1346</f>
        <v>794804</v>
      </c>
      <c r="I6" s="69">
        <f>'[2]Format for District Mapping'!AA1346</f>
        <v>35580</v>
      </c>
      <c r="J6" s="69">
        <f>'[2]Format for District Mapping'!AB1346</f>
        <v>25369</v>
      </c>
      <c r="K6" s="69">
        <f>'[2]Format for District Mapping'!AC1346</f>
        <v>10</v>
      </c>
      <c r="L6" s="69">
        <f>'[2]Format for District Mapping'!AD1346</f>
        <v>1086753</v>
      </c>
      <c r="M6" s="69">
        <f>'[2]Format for District Mapping'!AE1346</f>
        <v>661668</v>
      </c>
      <c r="N6" s="69">
        <f>'[2]Format for District Mapping'!AF1346</f>
        <v>1345</v>
      </c>
      <c r="O6" s="69">
        <f>'[2]Format for District Mapping'!AG1346</f>
        <v>1810725</v>
      </c>
      <c r="P6" s="69">
        <f>'[2]Format for District Mapping'!AO1346</f>
        <v>4615</v>
      </c>
      <c r="Q6" s="69">
        <f>'[2]Format for District Mapping'!AP1346</f>
        <v>2399</v>
      </c>
      <c r="R6" s="69">
        <f>'[2]Format for District Mapping'!AQ1346</f>
        <v>7</v>
      </c>
      <c r="S6" s="69">
        <f>'[2]Format for District Mapping'!AR1346</f>
        <v>45928</v>
      </c>
      <c r="T6" s="69">
        <f>'[2]Format for District Mapping'!AS1346</f>
        <v>28720</v>
      </c>
      <c r="U6" s="69">
        <f>'[2]Format for District Mapping'!AT1346</f>
        <v>205</v>
      </c>
      <c r="V6" s="69">
        <f>'[2]Format for District Mapping'!AU1346</f>
        <v>81874</v>
      </c>
    </row>
    <row r="7" spans="1:22" ht="20.100000000000001" customHeight="1">
      <c r="A7" s="68" t="s">
        <v>206</v>
      </c>
      <c r="B7" s="69">
        <f>'[2]Format for District Mapping'!M1348</f>
        <v>72957</v>
      </c>
      <c r="C7" s="69">
        <f>'[2]Format for District Mapping'!N1348</f>
        <v>45126</v>
      </c>
      <c r="D7" s="69">
        <f>'[2]Format for District Mapping'!O1348</f>
        <v>16</v>
      </c>
      <c r="E7" s="69">
        <f>'[2]Format for District Mapping'!P1348</f>
        <v>65036</v>
      </c>
      <c r="F7" s="69">
        <f>'[2]Format for District Mapping'!Q1348</f>
        <v>32510</v>
      </c>
      <c r="G7" s="69">
        <f>'[2]Format for District Mapping'!R1348</f>
        <v>125</v>
      </c>
      <c r="H7" s="69">
        <f>'[2]Format for District Mapping'!S1348</f>
        <v>215770</v>
      </c>
      <c r="I7" s="69">
        <f>'[2]Format for District Mapping'!AA1348</f>
        <v>157958</v>
      </c>
      <c r="J7" s="69">
        <f>'[2]Format for District Mapping'!AB1348</f>
        <v>94751</v>
      </c>
      <c r="K7" s="69">
        <f>'[2]Format for District Mapping'!AC1348</f>
        <v>87</v>
      </c>
      <c r="L7" s="69">
        <f>'[2]Format for District Mapping'!AD1348</f>
        <v>149522</v>
      </c>
      <c r="M7" s="69">
        <f>'[2]Format for District Mapping'!AE1348</f>
        <v>71704</v>
      </c>
      <c r="N7" s="69">
        <f>'[2]Format for District Mapping'!AF1348</f>
        <v>585</v>
      </c>
      <c r="O7" s="69">
        <f>'[2]Format for District Mapping'!AG1348</f>
        <v>474607</v>
      </c>
      <c r="P7" s="69">
        <f>'[2]Format for District Mapping'!AO1348</f>
        <v>6023</v>
      </c>
      <c r="Q7" s="69">
        <f>'[2]Format for District Mapping'!AP1348</f>
        <v>2391</v>
      </c>
      <c r="R7" s="69">
        <f>'[2]Format for District Mapping'!AQ1348</f>
        <v>8</v>
      </c>
      <c r="S7" s="69">
        <f>'[2]Format for District Mapping'!AR1348</f>
        <v>4919</v>
      </c>
      <c r="T7" s="69">
        <f>'[2]Format for District Mapping'!AS1348</f>
        <v>5351</v>
      </c>
      <c r="U7" s="69">
        <f>'[2]Format for District Mapping'!AT1348</f>
        <v>25</v>
      </c>
      <c r="V7" s="69">
        <f>'[2]Format for District Mapping'!AU1348</f>
        <v>18717</v>
      </c>
    </row>
    <row r="8" spans="1:22" ht="20.100000000000001" customHeight="1">
      <c r="A8" s="68" t="s">
        <v>207</v>
      </c>
      <c r="B8" s="69">
        <f>'[2]Format for District Mapping'!M1349</f>
        <v>27318</v>
      </c>
      <c r="C8" s="69">
        <f>'[2]Format for District Mapping'!N1349</f>
        <v>19884</v>
      </c>
      <c r="D8" s="69">
        <f>'[2]Format for District Mapping'!O1349</f>
        <v>3</v>
      </c>
      <c r="E8" s="69">
        <f>'[2]Format for District Mapping'!P1349</f>
        <v>41166</v>
      </c>
      <c r="F8" s="69">
        <f>'[2]Format for District Mapping'!Q1349</f>
        <v>26313</v>
      </c>
      <c r="G8" s="69">
        <f>'[2]Format for District Mapping'!R1349</f>
        <v>75</v>
      </c>
      <c r="H8" s="69">
        <f>'[2]Format for District Mapping'!S1349</f>
        <v>114759</v>
      </c>
      <c r="I8" s="69">
        <f>'[2]Format for District Mapping'!AA1349</f>
        <v>56877</v>
      </c>
      <c r="J8" s="69">
        <f>'[2]Format for District Mapping'!AB1349</f>
        <v>37422</v>
      </c>
      <c r="K8" s="69">
        <f>'[2]Format for District Mapping'!AC1349</f>
        <v>26</v>
      </c>
      <c r="L8" s="69">
        <f>'[2]Format for District Mapping'!AD1349</f>
        <v>76745</v>
      </c>
      <c r="M8" s="69">
        <f>'[2]Format for District Mapping'!AE1349</f>
        <v>47479</v>
      </c>
      <c r="N8" s="69">
        <f>'[2]Format for District Mapping'!AF1349</f>
        <v>222</v>
      </c>
      <c r="O8" s="69">
        <f>'[2]Format for District Mapping'!AG1349</f>
        <v>218771</v>
      </c>
      <c r="P8" s="69">
        <f>'[2]Format for District Mapping'!AO1349</f>
        <v>6428</v>
      </c>
      <c r="Q8" s="69">
        <f>'[2]Format for District Mapping'!AP1349</f>
        <v>2735</v>
      </c>
      <c r="R8" s="69">
        <f>'[2]Format for District Mapping'!AQ1349</f>
        <v>1</v>
      </c>
      <c r="S8" s="69">
        <f>'[2]Format for District Mapping'!AR1349</f>
        <v>4081</v>
      </c>
      <c r="T8" s="69">
        <f>'[2]Format for District Mapping'!AS1349</f>
        <v>2495</v>
      </c>
      <c r="U8" s="69">
        <f>'[2]Format for District Mapping'!AT1349</f>
        <v>3</v>
      </c>
      <c r="V8" s="69">
        <f>'[2]Format for District Mapping'!AU1349</f>
        <v>15743</v>
      </c>
    </row>
    <row r="9" spans="1:22" ht="20.100000000000001" customHeight="1">
      <c r="A9" s="68" t="s">
        <v>208</v>
      </c>
      <c r="B9" s="69">
        <f>'[2]Format for District Mapping'!M1350</f>
        <v>9097</v>
      </c>
      <c r="C9" s="69">
        <f>'[2]Format for District Mapping'!N1350</f>
        <v>6513</v>
      </c>
      <c r="D9" s="69">
        <f>'[2]Format for District Mapping'!O1350</f>
        <v>47</v>
      </c>
      <c r="E9" s="69">
        <f>'[2]Format for District Mapping'!P1350</f>
        <v>12892</v>
      </c>
      <c r="F9" s="69">
        <f>'[2]Format for District Mapping'!Q1350</f>
        <v>6977</v>
      </c>
      <c r="G9" s="69">
        <f>'[2]Format for District Mapping'!R1350</f>
        <v>19</v>
      </c>
      <c r="H9" s="69">
        <f>'[2]Format for District Mapping'!S1350</f>
        <v>35545</v>
      </c>
      <c r="I9" s="69">
        <f>'[2]Format for District Mapping'!AA1350</f>
        <v>19001</v>
      </c>
      <c r="J9" s="69">
        <f>'[2]Format for District Mapping'!AB1350</f>
        <v>12123</v>
      </c>
      <c r="K9" s="69">
        <f>'[2]Format for District Mapping'!AC1350</f>
        <v>81</v>
      </c>
      <c r="L9" s="69">
        <f>'[2]Format for District Mapping'!AD1350</f>
        <v>32086</v>
      </c>
      <c r="M9" s="69">
        <f>'[2]Format for District Mapping'!AE1350</f>
        <v>17069</v>
      </c>
      <c r="N9" s="69">
        <f>'[2]Format for District Mapping'!AF1350</f>
        <v>124</v>
      </c>
      <c r="O9" s="69">
        <f>'[2]Format for District Mapping'!AG1350</f>
        <v>80484</v>
      </c>
      <c r="P9" s="69">
        <f>'[2]Format for District Mapping'!AO1350</f>
        <v>1379</v>
      </c>
      <c r="Q9" s="69">
        <f>'[2]Format for District Mapping'!AP1350</f>
        <v>1164</v>
      </c>
      <c r="R9" s="69">
        <f>'[2]Format for District Mapping'!AQ1350</f>
        <v>0</v>
      </c>
      <c r="S9" s="69">
        <f>'[2]Format for District Mapping'!AR1350</f>
        <v>2130</v>
      </c>
      <c r="T9" s="69">
        <f>'[2]Format for District Mapping'!AS1350</f>
        <v>1249</v>
      </c>
      <c r="U9" s="69">
        <f>'[2]Format for District Mapping'!AT1350</f>
        <v>3</v>
      </c>
      <c r="V9" s="69">
        <f>'[2]Format for District Mapping'!AU1350</f>
        <v>5925</v>
      </c>
    </row>
    <row r="10" spans="1:22" ht="20.100000000000001" customHeight="1">
      <c r="A10" s="68" t="s">
        <v>209</v>
      </c>
      <c r="B10" s="69">
        <f>'[2]Format for District Mapping'!M1351</f>
        <v>31233</v>
      </c>
      <c r="C10" s="69">
        <f>'[2]Format for District Mapping'!N1351</f>
        <v>13883</v>
      </c>
      <c r="D10" s="69">
        <f>'[2]Format for District Mapping'!O1351</f>
        <v>0</v>
      </c>
      <c r="E10" s="69">
        <f>'[2]Format for District Mapping'!P1351</f>
        <v>18678</v>
      </c>
      <c r="F10" s="69">
        <f>'[2]Format for District Mapping'!Q1351</f>
        <v>10505</v>
      </c>
      <c r="G10" s="69">
        <f>'[2]Format for District Mapping'!R1351</f>
        <v>40</v>
      </c>
      <c r="H10" s="69">
        <f>'[2]Format for District Mapping'!S1351</f>
        <v>74339</v>
      </c>
      <c r="I10" s="69">
        <f>'[2]Format for District Mapping'!AA1351</f>
        <v>84985</v>
      </c>
      <c r="J10" s="69">
        <f>'[2]Format for District Mapping'!AB1351</f>
        <v>36104</v>
      </c>
      <c r="K10" s="69">
        <f>'[2]Format for District Mapping'!AC1351</f>
        <v>33</v>
      </c>
      <c r="L10" s="69">
        <f>'[2]Format for District Mapping'!AD1351</f>
        <v>46833</v>
      </c>
      <c r="M10" s="69">
        <f>'[2]Format for District Mapping'!AE1351</f>
        <v>25881</v>
      </c>
      <c r="N10" s="69">
        <f>'[2]Format for District Mapping'!AF1351</f>
        <v>235</v>
      </c>
      <c r="O10" s="69">
        <f>'[2]Format for District Mapping'!AG1351</f>
        <v>194071</v>
      </c>
      <c r="P10" s="69">
        <f>'[2]Format for District Mapping'!AO1351</f>
        <v>2627</v>
      </c>
      <c r="Q10" s="69">
        <f>'[2]Format for District Mapping'!AP1351</f>
        <v>1427</v>
      </c>
      <c r="R10" s="69">
        <f>'[2]Format for District Mapping'!AQ1351</f>
        <v>3</v>
      </c>
      <c r="S10" s="69">
        <f>'[2]Format for District Mapping'!AR1351</f>
        <v>2827</v>
      </c>
      <c r="T10" s="69">
        <f>'[2]Format for District Mapping'!AS1351</f>
        <v>1868</v>
      </c>
      <c r="U10" s="69">
        <f>'[2]Format for District Mapping'!AT1351</f>
        <v>2</v>
      </c>
      <c r="V10" s="69">
        <f>'[2]Format for District Mapping'!AU1351</f>
        <v>8754</v>
      </c>
    </row>
    <row r="11" spans="1:22" ht="20.100000000000001" customHeight="1">
      <c r="A11" s="68" t="s">
        <v>210</v>
      </c>
      <c r="B11" s="69">
        <f>'[2]Format for District Mapping'!M1352</f>
        <v>13215</v>
      </c>
      <c r="C11" s="69">
        <f>'[2]Format for District Mapping'!N1352</f>
        <v>9931</v>
      </c>
      <c r="D11" s="69">
        <f>'[2]Format for District Mapping'!O1352</f>
        <v>0</v>
      </c>
      <c r="E11" s="69">
        <f>'[2]Format for District Mapping'!P1352</f>
        <v>8538</v>
      </c>
      <c r="F11" s="69">
        <f>'[2]Format for District Mapping'!Q1352</f>
        <v>4619</v>
      </c>
      <c r="G11" s="69">
        <f>'[2]Format for District Mapping'!R1352</f>
        <v>5</v>
      </c>
      <c r="H11" s="69">
        <f>'[2]Format for District Mapping'!S1352</f>
        <v>36308</v>
      </c>
      <c r="I11" s="69">
        <f>'[2]Format for District Mapping'!AA1352</f>
        <v>21777</v>
      </c>
      <c r="J11" s="69">
        <f>'[2]Format for District Mapping'!AB1352</f>
        <v>19346</v>
      </c>
      <c r="K11" s="69">
        <f>'[2]Format for District Mapping'!AC1352</f>
        <v>2</v>
      </c>
      <c r="L11" s="69">
        <f>'[2]Format for District Mapping'!AD1352</f>
        <v>15824</v>
      </c>
      <c r="M11" s="69">
        <f>'[2]Format for District Mapping'!AE1352</f>
        <v>9698</v>
      </c>
      <c r="N11" s="69">
        <f>'[2]Format for District Mapping'!AF1352</f>
        <v>13</v>
      </c>
      <c r="O11" s="69">
        <f>'[2]Format for District Mapping'!AG1352</f>
        <v>66660</v>
      </c>
      <c r="P11" s="69">
        <f>'[2]Format for District Mapping'!AO1352</f>
        <v>1648</v>
      </c>
      <c r="Q11" s="69">
        <f>'[2]Format for District Mapping'!AP1352</f>
        <v>1173</v>
      </c>
      <c r="R11" s="69">
        <f>'[2]Format for District Mapping'!AQ1352</f>
        <v>4</v>
      </c>
      <c r="S11" s="69">
        <f>'[2]Format for District Mapping'!AR1352</f>
        <v>1280</v>
      </c>
      <c r="T11" s="69">
        <f>'[2]Format for District Mapping'!AS1352</f>
        <v>804</v>
      </c>
      <c r="U11" s="69">
        <f>'[2]Format for District Mapping'!AT1352</f>
        <v>3</v>
      </c>
      <c r="V11" s="69">
        <f>'[2]Format for District Mapping'!AU1352</f>
        <v>4912</v>
      </c>
    </row>
    <row r="12" spans="1:22" ht="20.100000000000001" customHeight="1">
      <c r="A12" s="68" t="s">
        <v>211</v>
      </c>
      <c r="B12" s="69">
        <f>'[2]Format for District Mapping'!M1353</f>
        <v>11738</v>
      </c>
      <c r="C12" s="69">
        <f>'[2]Format for District Mapping'!N1353</f>
        <v>9610</v>
      </c>
      <c r="D12" s="69">
        <f>'[2]Format for District Mapping'!O1353</f>
        <v>6</v>
      </c>
      <c r="E12" s="69">
        <f>'[2]Format for District Mapping'!P1353</f>
        <v>8787</v>
      </c>
      <c r="F12" s="69">
        <f>'[2]Format for District Mapping'!Q1353</f>
        <v>6242</v>
      </c>
      <c r="G12" s="69">
        <f>'[2]Format for District Mapping'!R1353</f>
        <v>9</v>
      </c>
      <c r="H12" s="69">
        <f>'[2]Format for District Mapping'!S1353</f>
        <v>36392</v>
      </c>
      <c r="I12" s="69">
        <f>'[2]Format for District Mapping'!AA1353</f>
        <v>26717</v>
      </c>
      <c r="J12" s="69">
        <f>'[2]Format for District Mapping'!AB1353</f>
        <v>21181</v>
      </c>
      <c r="K12" s="69">
        <f>'[2]Format for District Mapping'!AC1353</f>
        <v>76</v>
      </c>
      <c r="L12" s="69">
        <f>'[2]Format for District Mapping'!AD1353</f>
        <v>17874</v>
      </c>
      <c r="M12" s="69">
        <f>'[2]Format for District Mapping'!AE1353</f>
        <v>11768</v>
      </c>
      <c r="N12" s="69">
        <f>'[2]Format for District Mapping'!AF1353</f>
        <v>61</v>
      </c>
      <c r="O12" s="69">
        <f>'[2]Format for District Mapping'!AG1353</f>
        <v>77677</v>
      </c>
      <c r="P12" s="69">
        <f>'[2]Format for District Mapping'!AO1353</f>
        <v>1291</v>
      </c>
      <c r="Q12" s="69">
        <f>'[2]Format for District Mapping'!AP1353</f>
        <v>1538</v>
      </c>
      <c r="R12" s="69">
        <f>'[2]Format for District Mapping'!AQ1353</f>
        <v>3</v>
      </c>
      <c r="S12" s="69">
        <f>'[2]Format for District Mapping'!AR1353</f>
        <v>1751</v>
      </c>
      <c r="T12" s="69">
        <f>'[2]Format for District Mapping'!AS1353</f>
        <v>1247</v>
      </c>
      <c r="U12" s="69">
        <f>'[2]Format for District Mapping'!AT1353</f>
        <v>3</v>
      </c>
      <c r="V12" s="69">
        <f>'[2]Format for District Mapping'!AU1353</f>
        <v>5833</v>
      </c>
    </row>
    <row r="13" spans="1:22" ht="20.100000000000001" customHeight="1">
      <c r="A13" s="68" t="s">
        <v>212</v>
      </c>
      <c r="B13" s="69">
        <f>'[2]Format for District Mapping'!M1354</f>
        <v>30769</v>
      </c>
      <c r="C13" s="69">
        <f>'[2]Format for District Mapping'!N1354</f>
        <v>22022</v>
      </c>
      <c r="D13" s="69">
        <f>'[2]Format for District Mapping'!O1354</f>
        <v>12</v>
      </c>
      <c r="E13" s="69">
        <f>'[2]Format for District Mapping'!P1354</f>
        <v>13059</v>
      </c>
      <c r="F13" s="69">
        <f>'[2]Format for District Mapping'!Q1354</f>
        <v>9312</v>
      </c>
      <c r="G13" s="69">
        <f>'[2]Format for District Mapping'!R1354</f>
        <v>8</v>
      </c>
      <c r="H13" s="69">
        <f>'[2]Format for District Mapping'!S1354</f>
        <v>75182</v>
      </c>
      <c r="I13" s="69">
        <f>'[2]Format for District Mapping'!AA1354</f>
        <v>52811</v>
      </c>
      <c r="J13" s="69">
        <f>'[2]Format for District Mapping'!AB1354</f>
        <v>36925</v>
      </c>
      <c r="K13" s="69">
        <f>'[2]Format for District Mapping'!AC1354</f>
        <v>42</v>
      </c>
      <c r="L13" s="69">
        <f>'[2]Format for District Mapping'!AD1354</f>
        <v>20051</v>
      </c>
      <c r="M13" s="69">
        <f>'[2]Format for District Mapping'!AE1354</f>
        <v>11982</v>
      </c>
      <c r="N13" s="69">
        <f>'[2]Format for District Mapping'!AF1354</f>
        <v>10</v>
      </c>
      <c r="O13" s="69">
        <f>'[2]Format for District Mapping'!AG1354</f>
        <v>121821</v>
      </c>
      <c r="P13" s="69">
        <f>'[2]Format for District Mapping'!AO1354</f>
        <v>3047</v>
      </c>
      <c r="Q13" s="69">
        <f>'[2]Format for District Mapping'!AP1354</f>
        <v>1526</v>
      </c>
      <c r="R13" s="69">
        <f>'[2]Format for District Mapping'!AQ1354</f>
        <v>15</v>
      </c>
      <c r="S13" s="69">
        <f>'[2]Format for District Mapping'!AR1354</f>
        <v>1811</v>
      </c>
      <c r="T13" s="69">
        <f>'[2]Format for District Mapping'!AS1354</f>
        <v>1558</v>
      </c>
      <c r="U13" s="69">
        <f>'[2]Format for District Mapping'!AT1354</f>
        <v>6</v>
      </c>
      <c r="V13" s="69">
        <f>'[2]Format for District Mapping'!AU1354</f>
        <v>7963</v>
      </c>
    </row>
    <row r="14" spans="1:22" ht="20.100000000000001" customHeight="1">
      <c r="A14" s="68" t="s">
        <v>213</v>
      </c>
      <c r="B14" s="69">
        <f>'[2]Format for District Mapping'!M1355</f>
        <v>19203</v>
      </c>
      <c r="C14" s="69">
        <f>'[2]Format for District Mapping'!N1355</f>
        <v>15276</v>
      </c>
      <c r="D14" s="69">
        <f>'[2]Format for District Mapping'!O1355</f>
        <v>0</v>
      </c>
      <c r="E14" s="69">
        <f>'[2]Format for District Mapping'!P1355</f>
        <v>20322</v>
      </c>
      <c r="F14" s="69">
        <f>'[2]Format for District Mapping'!Q1355</f>
        <v>15494</v>
      </c>
      <c r="G14" s="69">
        <f>'[2]Format for District Mapping'!R1355</f>
        <v>18</v>
      </c>
      <c r="H14" s="69">
        <f>'[2]Format for District Mapping'!S1355</f>
        <v>70313</v>
      </c>
      <c r="I14" s="69">
        <f>'[2]Format for District Mapping'!AA1355</f>
        <v>39385</v>
      </c>
      <c r="J14" s="69">
        <f>'[2]Format for District Mapping'!AB1355</f>
        <v>31463</v>
      </c>
      <c r="K14" s="69">
        <f>'[2]Format for District Mapping'!AC1355</f>
        <v>11</v>
      </c>
      <c r="L14" s="69">
        <f>'[2]Format for District Mapping'!AD1355</f>
        <v>41098</v>
      </c>
      <c r="M14" s="69">
        <f>'[2]Format for District Mapping'!AE1355</f>
        <v>28931</v>
      </c>
      <c r="N14" s="69">
        <f>'[2]Format for District Mapping'!AF1355</f>
        <v>79</v>
      </c>
      <c r="O14" s="69">
        <f>'[2]Format for District Mapping'!AG1355</f>
        <v>140967</v>
      </c>
      <c r="P14" s="69">
        <f>'[2]Format for District Mapping'!AO1355</f>
        <v>3285</v>
      </c>
      <c r="Q14" s="69">
        <f>'[2]Format for District Mapping'!AP1355</f>
        <v>2626</v>
      </c>
      <c r="R14" s="69">
        <f>'[2]Format for District Mapping'!AQ1355</f>
        <v>10</v>
      </c>
      <c r="S14" s="69">
        <f>'[2]Format for District Mapping'!AR1355</f>
        <v>3444</v>
      </c>
      <c r="T14" s="69">
        <f>'[2]Format for District Mapping'!AS1355</f>
        <v>2627</v>
      </c>
      <c r="U14" s="69">
        <f>'[2]Format for District Mapping'!AT1355</f>
        <v>8</v>
      </c>
      <c r="V14" s="69">
        <f>'[2]Format for District Mapping'!AU1355</f>
        <v>12000</v>
      </c>
    </row>
    <row r="15" spans="1:22" ht="20.100000000000001" customHeight="1">
      <c r="A15" s="68" t="s">
        <v>214</v>
      </c>
      <c r="B15" s="69">
        <f>'[2]Format for District Mapping'!M1356</f>
        <v>31929</v>
      </c>
      <c r="C15" s="69">
        <f>'[2]Format for District Mapping'!N1356</f>
        <v>25155</v>
      </c>
      <c r="D15" s="69">
        <f>'[2]Format for District Mapping'!O1356</f>
        <v>4</v>
      </c>
      <c r="E15" s="69">
        <f>'[2]Format for District Mapping'!P1356</f>
        <v>48399</v>
      </c>
      <c r="F15" s="69">
        <f>'[2]Format for District Mapping'!Q1356</f>
        <v>34330</v>
      </c>
      <c r="G15" s="69">
        <f>'[2]Format for District Mapping'!R1356</f>
        <v>58</v>
      </c>
      <c r="H15" s="69">
        <f>'[2]Format for District Mapping'!S1356</f>
        <v>139875</v>
      </c>
      <c r="I15" s="69">
        <f>'[2]Format for District Mapping'!AA1356</f>
        <v>130852</v>
      </c>
      <c r="J15" s="69">
        <f>'[2]Format for District Mapping'!AB1356</f>
        <v>103672</v>
      </c>
      <c r="K15" s="69">
        <f>'[2]Format for District Mapping'!AC1356</f>
        <v>107</v>
      </c>
      <c r="L15" s="69">
        <f>'[2]Format for District Mapping'!AD1356</f>
        <v>114898</v>
      </c>
      <c r="M15" s="69">
        <f>'[2]Format for District Mapping'!AE1356</f>
        <v>83926</v>
      </c>
      <c r="N15" s="69">
        <f>'[2]Format for District Mapping'!AF1356</f>
        <v>238</v>
      </c>
      <c r="O15" s="69">
        <f>'[2]Format for District Mapping'!AG1356</f>
        <v>433693</v>
      </c>
      <c r="P15" s="69">
        <f>'[2]Format for District Mapping'!AO1356</f>
        <v>7602</v>
      </c>
      <c r="Q15" s="69">
        <f>'[2]Format for District Mapping'!AP1356</f>
        <v>5892</v>
      </c>
      <c r="R15" s="69">
        <f>'[2]Format for District Mapping'!AQ1356</f>
        <v>56</v>
      </c>
      <c r="S15" s="69">
        <f>'[2]Format for District Mapping'!AR1356</f>
        <v>5184</v>
      </c>
      <c r="T15" s="69">
        <f>'[2]Format for District Mapping'!AS1356</f>
        <v>3687</v>
      </c>
      <c r="U15" s="69">
        <f>'[2]Format for District Mapping'!AT1356</f>
        <v>30</v>
      </c>
      <c r="V15" s="69">
        <f>'[2]Format for District Mapping'!AU1356</f>
        <v>22451</v>
      </c>
    </row>
    <row r="16" spans="1:22" ht="20.100000000000001" customHeight="1">
      <c r="A16" s="68" t="s">
        <v>215</v>
      </c>
      <c r="B16" s="69">
        <f>'[2]Format for District Mapping'!M1357</f>
        <v>19546</v>
      </c>
      <c r="C16" s="69">
        <f>'[2]Format for District Mapping'!N1357</f>
        <v>15919</v>
      </c>
      <c r="D16" s="69">
        <f>'[2]Format for District Mapping'!O1357</f>
        <v>3</v>
      </c>
      <c r="E16" s="69">
        <f>'[2]Format for District Mapping'!P1357</f>
        <v>29921</v>
      </c>
      <c r="F16" s="69">
        <f>'[2]Format for District Mapping'!Q1357</f>
        <v>22711</v>
      </c>
      <c r="G16" s="69">
        <f>'[2]Format for District Mapping'!R1357</f>
        <v>33</v>
      </c>
      <c r="H16" s="69">
        <f>'[2]Format for District Mapping'!S1357</f>
        <v>88133</v>
      </c>
      <c r="I16" s="69">
        <f>'[2]Format for District Mapping'!AA1357</f>
        <v>41063</v>
      </c>
      <c r="J16" s="69">
        <f>'[2]Format for District Mapping'!AB1357</f>
        <v>30898</v>
      </c>
      <c r="K16" s="69">
        <f>'[2]Format for District Mapping'!AC1357</f>
        <v>24</v>
      </c>
      <c r="L16" s="69">
        <f>'[2]Format for District Mapping'!AD1357</f>
        <v>58492</v>
      </c>
      <c r="M16" s="69">
        <f>'[2]Format for District Mapping'!AE1357</f>
        <v>42430</v>
      </c>
      <c r="N16" s="69">
        <f>'[2]Format for District Mapping'!AF1357</f>
        <v>278</v>
      </c>
      <c r="O16" s="69">
        <f>'[2]Format for District Mapping'!AG1357</f>
        <v>173185</v>
      </c>
      <c r="P16" s="69">
        <f>'[2]Format for District Mapping'!AO1357</f>
        <v>3160</v>
      </c>
      <c r="Q16" s="69">
        <f>'[2]Format for District Mapping'!AP1357</f>
        <v>2745</v>
      </c>
      <c r="R16" s="69">
        <f>'[2]Format for District Mapping'!AQ1357</f>
        <v>3</v>
      </c>
      <c r="S16" s="69">
        <f>'[2]Format for District Mapping'!AR1357</f>
        <v>4725</v>
      </c>
      <c r="T16" s="69">
        <f>'[2]Format for District Mapping'!AS1357</f>
        <v>2848</v>
      </c>
      <c r="U16" s="69">
        <f>'[2]Format for District Mapping'!AT1357</f>
        <v>2</v>
      </c>
      <c r="V16" s="69">
        <f>'[2]Format for District Mapping'!AU1357</f>
        <v>13483</v>
      </c>
    </row>
    <row r="17" spans="1:22" ht="20.100000000000001" customHeight="1">
      <c r="A17" s="68" t="s">
        <v>216</v>
      </c>
      <c r="B17" s="69">
        <f>'[2]Format for District Mapping'!M1358</f>
        <v>25873</v>
      </c>
      <c r="C17" s="69">
        <f>'[2]Format for District Mapping'!N1358</f>
        <v>12087</v>
      </c>
      <c r="D17" s="69">
        <f>'[2]Format for District Mapping'!O1358</f>
        <v>0</v>
      </c>
      <c r="E17" s="69">
        <f>'[2]Format for District Mapping'!P1358</f>
        <v>47530</v>
      </c>
      <c r="F17" s="69">
        <f>'[2]Format for District Mapping'!Q1358</f>
        <v>27549</v>
      </c>
      <c r="G17" s="69">
        <f>'[2]Format for District Mapping'!R1358</f>
        <v>48</v>
      </c>
      <c r="H17" s="69">
        <f>'[2]Format for District Mapping'!S1358</f>
        <v>113087</v>
      </c>
      <c r="I17" s="69">
        <f>'[2]Format for District Mapping'!AA1358</f>
        <v>81196</v>
      </c>
      <c r="J17" s="69">
        <f>'[2]Format for District Mapping'!AB1358</f>
        <v>34122</v>
      </c>
      <c r="K17" s="69">
        <f>'[2]Format for District Mapping'!AC1358</f>
        <v>1</v>
      </c>
      <c r="L17" s="69">
        <f>'[2]Format for District Mapping'!AD1358</f>
        <v>120172</v>
      </c>
      <c r="M17" s="69">
        <f>'[2]Format for District Mapping'!AE1358</f>
        <v>63077</v>
      </c>
      <c r="N17" s="69">
        <f>'[2]Format for District Mapping'!AF1358</f>
        <v>351</v>
      </c>
      <c r="O17" s="69">
        <f>'[2]Format for District Mapping'!AG1358</f>
        <v>298919</v>
      </c>
      <c r="P17" s="69">
        <f>'[2]Format for District Mapping'!AO1358</f>
        <v>2941</v>
      </c>
      <c r="Q17" s="69">
        <f>'[2]Format for District Mapping'!AP1358</f>
        <v>1607</v>
      </c>
      <c r="R17" s="69">
        <f>'[2]Format for District Mapping'!AQ1358</f>
        <v>12</v>
      </c>
      <c r="S17" s="69">
        <f>'[2]Format for District Mapping'!AR1358</f>
        <v>5207</v>
      </c>
      <c r="T17" s="69">
        <f>'[2]Format for District Mapping'!AS1358</f>
        <v>2995</v>
      </c>
      <c r="U17" s="69">
        <f>'[2]Format for District Mapping'!AT1358</f>
        <v>23</v>
      </c>
      <c r="V17" s="69">
        <f>'[2]Format for District Mapping'!AU1358</f>
        <v>12785</v>
      </c>
    </row>
    <row r="18" spans="1:22" ht="20.100000000000001" customHeight="1">
      <c r="A18" s="68" t="s">
        <v>217</v>
      </c>
      <c r="B18" s="69">
        <f>'[2]Format for District Mapping'!M1359</f>
        <v>20055</v>
      </c>
      <c r="C18" s="69">
        <f>'[2]Format for District Mapping'!N1359</f>
        <v>15218</v>
      </c>
      <c r="D18" s="69">
        <f>'[2]Format for District Mapping'!O1359</f>
        <v>0</v>
      </c>
      <c r="E18" s="69">
        <f>'[2]Format for District Mapping'!P1359</f>
        <v>18956</v>
      </c>
      <c r="F18" s="69">
        <f>'[2]Format for District Mapping'!Q1359</f>
        <v>10614</v>
      </c>
      <c r="G18" s="69">
        <f>'[2]Format for District Mapping'!R1359</f>
        <v>53</v>
      </c>
      <c r="H18" s="69">
        <f>'[2]Format for District Mapping'!S1359</f>
        <v>64896</v>
      </c>
      <c r="I18" s="69">
        <f>'[2]Format for District Mapping'!AA1359</f>
        <v>70713</v>
      </c>
      <c r="J18" s="69">
        <f>'[2]Format for District Mapping'!AB1359</f>
        <v>28849</v>
      </c>
      <c r="K18" s="69">
        <f>'[2]Format for District Mapping'!AC1359</f>
        <v>16</v>
      </c>
      <c r="L18" s="69">
        <f>'[2]Format for District Mapping'!AD1359</f>
        <v>44498</v>
      </c>
      <c r="M18" s="69">
        <f>'[2]Format for District Mapping'!AE1359</f>
        <v>22455</v>
      </c>
      <c r="N18" s="69">
        <f>'[2]Format for District Mapping'!AF1359</f>
        <v>265</v>
      </c>
      <c r="O18" s="69">
        <f>'[2]Format for District Mapping'!AG1359</f>
        <v>166796</v>
      </c>
      <c r="P18" s="69">
        <f>'[2]Format for District Mapping'!AO1359</f>
        <v>1804</v>
      </c>
      <c r="Q18" s="69">
        <f>'[2]Format for District Mapping'!AP1359</f>
        <v>1241</v>
      </c>
      <c r="R18" s="69">
        <f>'[2]Format for District Mapping'!AQ1359</f>
        <v>2</v>
      </c>
      <c r="S18" s="69">
        <f>'[2]Format for District Mapping'!AR1359</f>
        <v>1951</v>
      </c>
      <c r="T18" s="69">
        <f>'[2]Format for District Mapping'!AS1359</f>
        <v>1098</v>
      </c>
      <c r="U18" s="69">
        <f>'[2]Format for District Mapping'!AT1359</f>
        <v>2</v>
      </c>
      <c r="V18" s="69">
        <f>'[2]Format for District Mapping'!AU1359</f>
        <v>6098</v>
      </c>
    </row>
    <row r="19" spans="1:22" ht="20.100000000000001" customHeight="1">
      <c r="A19" s="68" t="s">
        <v>218</v>
      </c>
      <c r="B19" s="69">
        <f>'[2]Format for District Mapping'!M1360</f>
        <v>9520</v>
      </c>
      <c r="C19" s="69">
        <f>'[2]Format for District Mapping'!N1360</f>
        <v>5599</v>
      </c>
      <c r="D19" s="69">
        <f>'[2]Format for District Mapping'!O1360</f>
        <v>9</v>
      </c>
      <c r="E19" s="69">
        <f>'[2]Format for District Mapping'!P1360</f>
        <v>22048</v>
      </c>
      <c r="F19" s="69">
        <f>'[2]Format for District Mapping'!Q1360</f>
        <v>12935</v>
      </c>
      <c r="G19" s="69">
        <f>'[2]Format for District Mapping'!R1360</f>
        <v>42</v>
      </c>
      <c r="H19" s="69">
        <f>'[2]Format for District Mapping'!S1360</f>
        <v>50153</v>
      </c>
      <c r="I19" s="69">
        <f>'[2]Format for District Mapping'!AA1360</f>
        <v>20288</v>
      </c>
      <c r="J19" s="69">
        <f>'[2]Format for District Mapping'!AB1360</f>
        <v>12263</v>
      </c>
      <c r="K19" s="69">
        <f>'[2]Format for District Mapping'!AC1360</f>
        <v>30</v>
      </c>
      <c r="L19" s="69">
        <f>'[2]Format for District Mapping'!AD1360</f>
        <v>62242</v>
      </c>
      <c r="M19" s="69">
        <f>'[2]Format for District Mapping'!AE1360</f>
        <v>34260</v>
      </c>
      <c r="N19" s="69">
        <f>'[2]Format for District Mapping'!AF1360</f>
        <v>510</v>
      </c>
      <c r="O19" s="69">
        <f>'[2]Format for District Mapping'!AG1360</f>
        <v>129593</v>
      </c>
      <c r="P19" s="69">
        <f>'[2]Format for District Mapping'!AO1360</f>
        <v>3359</v>
      </c>
      <c r="Q19" s="69">
        <f>'[2]Format for District Mapping'!AP1360</f>
        <v>2385</v>
      </c>
      <c r="R19" s="69">
        <f>'[2]Format for District Mapping'!AQ1360</f>
        <v>2</v>
      </c>
      <c r="S19" s="69">
        <f>'[2]Format for District Mapping'!AR1360</f>
        <v>4145</v>
      </c>
      <c r="T19" s="69">
        <f>'[2]Format for District Mapping'!AS1360</f>
        <v>2579</v>
      </c>
      <c r="U19" s="69">
        <f>'[2]Format for District Mapping'!AT1360</f>
        <v>5</v>
      </c>
      <c r="V19" s="69">
        <f>'[2]Format for District Mapping'!AU1360</f>
        <v>12475</v>
      </c>
    </row>
    <row r="20" spans="1:22" ht="20.100000000000001" customHeight="1">
      <c r="A20" s="68" t="s">
        <v>219</v>
      </c>
      <c r="B20" s="69">
        <f>'[2]Format for District Mapping'!M1361</f>
        <v>31407</v>
      </c>
      <c r="C20" s="69">
        <f>'[2]Format for District Mapping'!N1361</f>
        <v>26638</v>
      </c>
      <c r="D20" s="69">
        <f>'[2]Format for District Mapping'!O1361</f>
        <v>0</v>
      </c>
      <c r="E20" s="69">
        <f>'[2]Format for District Mapping'!P1361</f>
        <v>20458</v>
      </c>
      <c r="F20" s="69">
        <f>'[2]Format for District Mapping'!Q1361</f>
        <v>13753</v>
      </c>
      <c r="G20" s="69">
        <f>'[2]Format for District Mapping'!R1361</f>
        <v>19</v>
      </c>
      <c r="H20" s="69">
        <f>'[2]Format for District Mapping'!S1361</f>
        <v>92275</v>
      </c>
      <c r="I20" s="69">
        <f>'[2]Format for District Mapping'!AA1361</f>
        <v>64767</v>
      </c>
      <c r="J20" s="69">
        <f>'[2]Format for District Mapping'!AB1361</f>
        <v>53381</v>
      </c>
      <c r="K20" s="69">
        <f>'[2]Format for District Mapping'!AC1361</f>
        <v>2</v>
      </c>
      <c r="L20" s="69">
        <f>'[2]Format for District Mapping'!AD1361</f>
        <v>41467</v>
      </c>
      <c r="M20" s="69">
        <f>'[2]Format for District Mapping'!AE1361</f>
        <v>32262</v>
      </c>
      <c r="N20" s="69">
        <f>'[2]Format for District Mapping'!AF1361</f>
        <v>104</v>
      </c>
      <c r="O20" s="69">
        <f>'[2]Format for District Mapping'!AG1361</f>
        <v>191983</v>
      </c>
      <c r="P20" s="69">
        <f>'[2]Format for District Mapping'!AO1361</f>
        <v>3552</v>
      </c>
      <c r="Q20" s="69">
        <f>'[2]Format for District Mapping'!AP1361</f>
        <v>1599</v>
      </c>
      <c r="R20" s="69">
        <f>'[2]Format for District Mapping'!AQ1361</f>
        <v>18</v>
      </c>
      <c r="S20" s="69">
        <f>'[2]Format for District Mapping'!AR1361</f>
        <v>2591</v>
      </c>
      <c r="T20" s="69">
        <f>'[2]Format for District Mapping'!AS1361</f>
        <v>1698</v>
      </c>
      <c r="U20" s="69">
        <f>'[2]Format for District Mapping'!AT1361</f>
        <v>12</v>
      </c>
      <c r="V20" s="69">
        <f>'[2]Format for District Mapping'!AU1361</f>
        <v>9470</v>
      </c>
    </row>
    <row r="21" spans="1:22" ht="20.100000000000001" customHeight="1">
      <c r="A21" s="68" t="s">
        <v>220</v>
      </c>
      <c r="B21" s="69">
        <f>'[2]Format for District Mapping'!M1362</f>
        <v>28963</v>
      </c>
      <c r="C21" s="69">
        <f>'[2]Format for District Mapping'!N1362</f>
        <v>15126</v>
      </c>
      <c r="D21" s="69">
        <f>'[2]Format for District Mapping'!O1362</f>
        <v>0</v>
      </c>
      <c r="E21" s="69">
        <f>'[2]Format for District Mapping'!P1362</f>
        <v>18645</v>
      </c>
      <c r="F21" s="69">
        <f>'[2]Format for District Mapping'!Q1362</f>
        <v>11818</v>
      </c>
      <c r="G21" s="69">
        <f>'[2]Format for District Mapping'!R1362</f>
        <v>66</v>
      </c>
      <c r="H21" s="69">
        <f>'[2]Format for District Mapping'!S1362</f>
        <v>74618</v>
      </c>
      <c r="I21" s="69">
        <f>'[2]Format for District Mapping'!AA1362</f>
        <v>80937</v>
      </c>
      <c r="J21" s="69">
        <f>'[2]Format for District Mapping'!AB1362</f>
        <v>40356</v>
      </c>
      <c r="K21" s="69">
        <f>'[2]Format for District Mapping'!AC1362</f>
        <v>2</v>
      </c>
      <c r="L21" s="69">
        <f>'[2]Format for District Mapping'!AD1362</f>
        <v>42919</v>
      </c>
      <c r="M21" s="69">
        <f>'[2]Format for District Mapping'!AE1362</f>
        <v>24452</v>
      </c>
      <c r="N21" s="69">
        <f>'[2]Format for District Mapping'!AF1362</f>
        <v>246</v>
      </c>
      <c r="O21" s="69">
        <f>'[2]Format for District Mapping'!AG1362</f>
        <v>188912</v>
      </c>
      <c r="P21" s="69">
        <f>'[2]Format for District Mapping'!AO1362</f>
        <v>2813</v>
      </c>
      <c r="Q21" s="69">
        <f>'[2]Format for District Mapping'!AP1362</f>
        <v>1151</v>
      </c>
      <c r="R21" s="69">
        <f>'[2]Format for District Mapping'!AQ1362</f>
        <v>6</v>
      </c>
      <c r="S21" s="69">
        <f>'[2]Format for District Mapping'!AR1362</f>
        <v>2729</v>
      </c>
      <c r="T21" s="69">
        <f>'[2]Format for District Mapping'!AS1362</f>
        <v>1518</v>
      </c>
      <c r="U21" s="69">
        <f>'[2]Format for District Mapping'!AT1362</f>
        <v>9</v>
      </c>
      <c r="V21" s="69">
        <f>'[2]Format for District Mapping'!AU1362</f>
        <v>8226</v>
      </c>
    </row>
    <row r="22" spans="1:22" ht="20.100000000000001" customHeight="1">
      <c r="A22" s="68" t="s">
        <v>221</v>
      </c>
      <c r="B22" s="69">
        <f>'[2]Format for District Mapping'!M1363</f>
        <v>12821</v>
      </c>
      <c r="C22" s="69">
        <f>'[2]Format for District Mapping'!N1363</f>
        <v>9906</v>
      </c>
      <c r="D22" s="69">
        <f>'[2]Format for District Mapping'!O1363</f>
        <v>0</v>
      </c>
      <c r="E22" s="69">
        <f>'[2]Format for District Mapping'!P1363</f>
        <v>5289</v>
      </c>
      <c r="F22" s="69">
        <f>'[2]Format for District Mapping'!Q1363</f>
        <v>3427</v>
      </c>
      <c r="G22" s="69">
        <f>'[2]Format for District Mapping'!R1363</f>
        <v>7</v>
      </c>
      <c r="H22" s="69">
        <f>'[2]Format for District Mapping'!S1363</f>
        <v>31450</v>
      </c>
      <c r="I22" s="69">
        <f>'[2]Format for District Mapping'!AA1363</f>
        <v>34725</v>
      </c>
      <c r="J22" s="69">
        <f>'[2]Format for District Mapping'!AB1363</f>
        <v>27067</v>
      </c>
      <c r="K22" s="69">
        <f>'[2]Format for District Mapping'!AC1363</f>
        <v>4</v>
      </c>
      <c r="L22" s="69">
        <f>'[2]Format for District Mapping'!AD1363</f>
        <v>13033</v>
      </c>
      <c r="M22" s="69">
        <f>'[2]Format for District Mapping'!AE1363</f>
        <v>7579</v>
      </c>
      <c r="N22" s="69">
        <f>'[2]Format for District Mapping'!AF1363</f>
        <v>40</v>
      </c>
      <c r="O22" s="69">
        <f>'[2]Format for District Mapping'!AG1363</f>
        <v>82448</v>
      </c>
      <c r="P22" s="69">
        <f>'[2]Format for District Mapping'!AO1363</f>
        <v>2172</v>
      </c>
      <c r="Q22" s="69">
        <f>'[2]Format for District Mapping'!AP1363</f>
        <v>1068</v>
      </c>
      <c r="R22" s="69">
        <f>'[2]Format for District Mapping'!AQ1363</f>
        <v>18</v>
      </c>
      <c r="S22" s="69">
        <f>'[2]Format for District Mapping'!AR1363</f>
        <v>1254</v>
      </c>
      <c r="T22" s="69">
        <f>'[2]Format for District Mapping'!AS1363</f>
        <v>928</v>
      </c>
      <c r="U22" s="69">
        <f>'[2]Format for District Mapping'!AT1363</f>
        <v>5</v>
      </c>
      <c r="V22" s="69">
        <f>'[2]Format for District Mapping'!AU1363</f>
        <v>5445</v>
      </c>
    </row>
    <row r="23" spans="1:22" ht="20.100000000000001" customHeight="1">
      <c r="A23" s="68" t="s">
        <v>222</v>
      </c>
      <c r="B23" s="69">
        <f>'[2]Format for District Mapping'!M1364</f>
        <v>25046</v>
      </c>
      <c r="C23" s="69">
        <f>'[2]Format for District Mapping'!N1364</f>
        <v>21663</v>
      </c>
      <c r="D23" s="69">
        <f>'[2]Format for District Mapping'!O1364</f>
        <v>1</v>
      </c>
      <c r="E23" s="69">
        <f>'[2]Format for District Mapping'!P1364</f>
        <v>11284</v>
      </c>
      <c r="F23" s="69">
        <f>'[2]Format for District Mapping'!Q1364</f>
        <v>9457</v>
      </c>
      <c r="G23" s="69">
        <f>'[2]Format for District Mapping'!R1364</f>
        <v>11</v>
      </c>
      <c r="H23" s="69">
        <f>'[2]Format for District Mapping'!S1364</f>
        <v>67462</v>
      </c>
      <c r="I23" s="69">
        <f>'[2]Format for District Mapping'!AA1364</f>
        <v>22421</v>
      </c>
      <c r="J23" s="69">
        <f>'[2]Format for District Mapping'!AB1364</f>
        <v>17709</v>
      </c>
      <c r="K23" s="69">
        <f>'[2]Format for District Mapping'!AC1364</f>
        <v>4</v>
      </c>
      <c r="L23" s="69">
        <f>'[2]Format for District Mapping'!AD1364</f>
        <v>23324</v>
      </c>
      <c r="M23" s="69">
        <f>'[2]Format for District Mapping'!AE1364</f>
        <v>18987</v>
      </c>
      <c r="N23" s="69">
        <f>'[2]Format for District Mapping'!AF1364</f>
        <v>64</v>
      </c>
      <c r="O23" s="69">
        <f>'[2]Format for District Mapping'!AG1364</f>
        <v>82509</v>
      </c>
      <c r="P23" s="69">
        <f>'[2]Format for District Mapping'!AO1364</f>
        <v>2771</v>
      </c>
      <c r="Q23" s="69">
        <f>'[2]Format for District Mapping'!AP1364</f>
        <v>2111</v>
      </c>
      <c r="R23" s="69">
        <f>'[2]Format for District Mapping'!AQ1364</f>
        <v>5</v>
      </c>
      <c r="S23" s="69">
        <f>'[2]Format for District Mapping'!AR1364</f>
        <v>2350</v>
      </c>
      <c r="T23" s="69">
        <f>'[2]Format for District Mapping'!AS1364</f>
        <v>1635</v>
      </c>
      <c r="U23" s="69">
        <f>'[2]Format for District Mapping'!AT1364</f>
        <v>3</v>
      </c>
      <c r="V23" s="69">
        <f>'[2]Format for District Mapping'!AU1364</f>
        <v>8875</v>
      </c>
    </row>
    <row r="24" spans="1:22" ht="20.100000000000001" customHeight="1">
      <c r="A24" s="68" t="s">
        <v>223</v>
      </c>
      <c r="B24" s="69">
        <f>'[2]Format for District Mapping'!M1365</f>
        <v>13420</v>
      </c>
      <c r="C24" s="69">
        <f>'[2]Format for District Mapping'!N1365</f>
        <v>11460</v>
      </c>
      <c r="D24" s="69">
        <f>'[2]Format for District Mapping'!O1365</f>
        <v>11</v>
      </c>
      <c r="E24" s="69">
        <f>'[2]Format for District Mapping'!P1365</f>
        <v>15029</v>
      </c>
      <c r="F24" s="69">
        <f>'[2]Format for District Mapping'!Q1365</f>
        <v>12633</v>
      </c>
      <c r="G24" s="69">
        <f>'[2]Format for District Mapping'!R1365</f>
        <v>19</v>
      </c>
      <c r="H24" s="69">
        <f>'[2]Format for District Mapping'!S1365</f>
        <v>52572</v>
      </c>
      <c r="I24" s="69">
        <f>'[2]Format for District Mapping'!AA1365</f>
        <v>27262</v>
      </c>
      <c r="J24" s="69">
        <f>'[2]Format for District Mapping'!AB1365</f>
        <v>19843</v>
      </c>
      <c r="K24" s="69">
        <f>'[2]Format for District Mapping'!AC1365</f>
        <v>31</v>
      </c>
      <c r="L24" s="69">
        <f>'[2]Format for District Mapping'!AD1365</f>
        <v>26648</v>
      </c>
      <c r="M24" s="69">
        <f>'[2]Format for District Mapping'!AE1365</f>
        <v>17665</v>
      </c>
      <c r="N24" s="69">
        <f>'[2]Format for District Mapping'!AF1365</f>
        <v>55</v>
      </c>
      <c r="O24" s="69">
        <f>'[2]Format for District Mapping'!AG1365</f>
        <v>91504</v>
      </c>
      <c r="P24" s="69">
        <f>'[2]Format for District Mapping'!AO1365</f>
        <v>2802</v>
      </c>
      <c r="Q24" s="69">
        <f>'[2]Format for District Mapping'!AP1365</f>
        <v>1807</v>
      </c>
      <c r="R24" s="69">
        <f>'[2]Format for District Mapping'!AQ1365</f>
        <v>0</v>
      </c>
      <c r="S24" s="69">
        <f>'[2]Format for District Mapping'!AR1365</f>
        <v>2494</v>
      </c>
      <c r="T24" s="69">
        <f>'[2]Format for District Mapping'!AS1365</f>
        <v>1612</v>
      </c>
      <c r="U24" s="69">
        <f>'[2]Format for District Mapping'!AT1365</f>
        <v>2</v>
      </c>
      <c r="V24" s="69">
        <f>'[2]Format for District Mapping'!AU1365</f>
        <v>8717</v>
      </c>
    </row>
    <row r="25" spans="1:22" ht="20.100000000000001" customHeight="1">
      <c r="A25" s="68" t="s">
        <v>224</v>
      </c>
      <c r="B25" s="69">
        <f>'[2]Format for District Mapping'!M1366</f>
        <v>26405</v>
      </c>
      <c r="C25" s="69">
        <f>'[2]Format for District Mapping'!N1366</f>
        <v>24438</v>
      </c>
      <c r="D25" s="69">
        <f>'[2]Format for District Mapping'!O1366</f>
        <v>3</v>
      </c>
      <c r="E25" s="69">
        <f>'[2]Format for District Mapping'!P1366</f>
        <v>19867</v>
      </c>
      <c r="F25" s="69">
        <f>'[2]Format for District Mapping'!Q1366</f>
        <v>14395</v>
      </c>
      <c r="G25" s="69">
        <f>'[2]Format for District Mapping'!R1366</f>
        <v>74</v>
      </c>
      <c r="H25" s="69">
        <f>'[2]Format for District Mapping'!S1366</f>
        <v>85182</v>
      </c>
      <c r="I25" s="69">
        <f>'[2]Format for District Mapping'!AA1366</f>
        <v>74720</v>
      </c>
      <c r="J25" s="69">
        <f>'[2]Format for District Mapping'!AB1366</f>
        <v>67667</v>
      </c>
      <c r="K25" s="69">
        <f>'[2]Format for District Mapping'!AC1366</f>
        <v>52</v>
      </c>
      <c r="L25" s="69">
        <f>'[2]Format for District Mapping'!AD1366</f>
        <v>38951</v>
      </c>
      <c r="M25" s="69">
        <f>'[2]Format for District Mapping'!AE1366</f>
        <v>28770</v>
      </c>
      <c r="N25" s="69">
        <f>'[2]Format for District Mapping'!AF1366</f>
        <v>180</v>
      </c>
      <c r="O25" s="69">
        <f>'[2]Format for District Mapping'!AG1366</f>
        <v>210340</v>
      </c>
      <c r="P25" s="69">
        <f>'[2]Format for District Mapping'!AO1366</f>
        <v>3111</v>
      </c>
      <c r="Q25" s="69">
        <f>'[2]Format for District Mapping'!AP1366</f>
        <v>2079</v>
      </c>
      <c r="R25" s="69">
        <f>'[2]Format for District Mapping'!AQ1366</f>
        <v>37</v>
      </c>
      <c r="S25" s="69">
        <f>'[2]Format for District Mapping'!AR1366</f>
        <v>2334</v>
      </c>
      <c r="T25" s="69">
        <f>'[2]Format for District Mapping'!AS1366</f>
        <v>2633</v>
      </c>
      <c r="U25" s="69">
        <f>'[2]Format for District Mapping'!AT1366</f>
        <v>8</v>
      </c>
      <c r="V25" s="69">
        <f>'[2]Format for District Mapping'!AU1366</f>
        <v>10202</v>
      </c>
    </row>
    <row r="26" spans="1:22" ht="20.100000000000001" customHeight="1">
      <c r="A26" s="68" t="s">
        <v>225</v>
      </c>
      <c r="B26" s="69">
        <f>'[2]Format for District Mapping'!M1367</f>
        <v>33571</v>
      </c>
      <c r="C26" s="69">
        <f>'[2]Format for District Mapping'!N1367</f>
        <v>27973</v>
      </c>
      <c r="D26" s="69">
        <f>'[2]Format for District Mapping'!O1367</f>
        <v>8</v>
      </c>
      <c r="E26" s="69">
        <f>'[2]Format for District Mapping'!P1367</f>
        <v>61455</v>
      </c>
      <c r="F26" s="69">
        <f>'[2]Format for District Mapping'!Q1367</f>
        <v>45870</v>
      </c>
      <c r="G26" s="69">
        <f>'[2]Format for District Mapping'!R1367</f>
        <v>73</v>
      </c>
      <c r="H26" s="69">
        <f>'[2]Format for District Mapping'!S1367</f>
        <v>168950</v>
      </c>
      <c r="I26" s="69">
        <f>'[2]Format for District Mapping'!AA1367</f>
        <v>66287</v>
      </c>
      <c r="J26" s="69">
        <f>'[2]Format for District Mapping'!AB1367</f>
        <v>55254</v>
      </c>
      <c r="K26" s="69">
        <f>'[2]Format for District Mapping'!AC1367</f>
        <v>8</v>
      </c>
      <c r="L26" s="69">
        <f>'[2]Format for District Mapping'!AD1367</f>
        <v>134924</v>
      </c>
      <c r="M26" s="69">
        <f>'[2]Format for District Mapping'!AE1367</f>
        <v>91804</v>
      </c>
      <c r="N26" s="69">
        <f>'[2]Format for District Mapping'!AF1367</f>
        <v>225</v>
      </c>
      <c r="O26" s="69">
        <f>'[2]Format for District Mapping'!AG1367</f>
        <v>348502</v>
      </c>
      <c r="P26" s="69">
        <f>'[2]Format for District Mapping'!AO1367</f>
        <v>3178</v>
      </c>
      <c r="Q26" s="69">
        <f>'[2]Format for District Mapping'!AP1367</f>
        <v>2233</v>
      </c>
      <c r="R26" s="69">
        <f>'[2]Format for District Mapping'!AQ1367</f>
        <v>4</v>
      </c>
      <c r="S26" s="69">
        <f>'[2]Format for District Mapping'!AR1367</f>
        <v>4701</v>
      </c>
      <c r="T26" s="69">
        <f>'[2]Format for District Mapping'!AS1367</f>
        <v>3409</v>
      </c>
      <c r="U26" s="69">
        <f>'[2]Format for District Mapping'!AT1367</f>
        <v>28</v>
      </c>
      <c r="V26" s="69">
        <f>'[2]Format for District Mapping'!AU1367</f>
        <v>13553</v>
      </c>
    </row>
    <row r="27" spans="1:22" ht="20.100000000000001" customHeight="1">
      <c r="A27" s="68" t="s">
        <v>226</v>
      </c>
      <c r="B27" s="69">
        <f>'[2]Format for District Mapping'!M1368</f>
        <v>13559</v>
      </c>
      <c r="C27" s="69">
        <f>'[2]Format for District Mapping'!N1368</f>
        <v>12288</v>
      </c>
      <c r="D27" s="69">
        <f>'[2]Format for District Mapping'!O1368</f>
        <v>1</v>
      </c>
      <c r="E27" s="69">
        <f>'[2]Format for District Mapping'!P1368</f>
        <v>31076</v>
      </c>
      <c r="F27" s="69">
        <f>'[2]Format for District Mapping'!Q1368</f>
        <v>15165</v>
      </c>
      <c r="G27" s="69">
        <f>'[2]Format for District Mapping'!R1368</f>
        <v>12</v>
      </c>
      <c r="H27" s="69">
        <f>'[2]Format for District Mapping'!S1368</f>
        <v>72101</v>
      </c>
      <c r="I27" s="69">
        <f>'[2]Format for District Mapping'!AA1368</f>
        <v>26914</v>
      </c>
      <c r="J27" s="69">
        <f>'[2]Format for District Mapping'!AB1368</f>
        <v>18615</v>
      </c>
      <c r="K27" s="69">
        <f>'[2]Format for District Mapping'!AC1368</f>
        <v>9</v>
      </c>
      <c r="L27" s="69">
        <f>'[2]Format for District Mapping'!AD1368</f>
        <v>49016</v>
      </c>
      <c r="M27" s="69">
        <f>'[2]Format for District Mapping'!AE1368</f>
        <v>26741</v>
      </c>
      <c r="N27" s="69">
        <f>'[2]Format for District Mapping'!AF1368</f>
        <v>55</v>
      </c>
      <c r="O27" s="69">
        <f>'[2]Format for District Mapping'!AG1368</f>
        <v>121350</v>
      </c>
      <c r="P27" s="69">
        <f>'[2]Format for District Mapping'!AO1368</f>
        <v>3639</v>
      </c>
      <c r="Q27" s="69">
        <f>'[2]Format for District Mapping'!AP1368</f>
        <v>2641</v>
      </c>
      <c r="R27" s="69">
        <f>'[2]Format for District Mapping'!AQ1368</f>
        <v>1</v>
      </c>
      <c r="S27" s="69">
        <f>'[2]Format for District Mapping'!AR1368</f>
        <v>6552</v>
      </c>
      <c r="T27" s="69">
        <f>'[2]Format for District Mapping'!AS1368</f>
        <v>6162</v>
      </c>
      <c r="U27" s="69">
        <f>'[2]Format for District Mapping'!AT1368</f>
        <v>5</v>
      </c>
      <c r="V27" s="69">
        <f>'[2]Format for District Mapping'!AU1368</f>
        <v>19000</v>
      </c>
    </row>
    <row r="28" spans="1:22" ht="20.100000000000001" customHeight="1">
      <c r="A28" s="68" t="s">
        <v>227</v>
      </c>
      <c r="B28" s="69">
        <f>'[2]Format for District Mapping'!M1369</f>
        <v>19212</v>
      </c>
      <c r="C28" s="69">
        <f>'[2]Format for District Mapping'!N1369</f>
        <v>17447</v>
      </c>
      <c r="D28" s="69">
        <f>'[2]Format for District Mapping'!O1369</f>
        <v>22</v>
      </c>
      <c r="E28" s="69">
        <f>'[2]Format for District Mapping'!P1369</f>
        <v>11638</v>
      </c>
      <c r="F28" s="69">
        <f>'[2]Format for District Mapping'!Q1369</f>
        <v>7905</v>
      </c>
      <c r="G28" s="69">
        <f>'[2]Format for District Mapping'!R1369</f>
        <v>30</v>
      </c>
      <c r="H28" s="69">
        <f>'[2]Format for District Mapping'!S1369</f>
        <v>56254</v>
      </c>
      <c r="I28" s="69">
        <f>'[2]Format for District Mapping'!AA1369</f>
        <v>36776</v>
      </c>
      <c r="J28" s="69">
        <f>'[2]Format for District Mapping'!AB1369</f>
        <v>32540</v>
      </c>
      <c r="K28" s="69">
        <f>'[2]Format for District Mapping'!AC1369</f>
        <v>97</v>
      </c>
      <c r="L28" s="69">
        <f>'[2]Format for District Mapping'!AD1369</f>
        <v>18604</v>
      </c>
      <c r="M28" s="69">
        <f>'[2]Format for District Mapping'!AE1369</f>
        <v>13721</v>
      </c>
      <c r="N28" s="69">
        <f>'[2]Format for District Mapping'!AF1369</f>
        <v>46</v>
      </c>
      <c r="O28" s="69">
        <f>'[2]Format for District Mapping'!AG1369</f>
        <v>101784</v>
      </c>
      <c r="P28" s="69">
        <f>'[2]Format for District Mapping'!AO1369</f>
        <v>2365</v>
      </c>
      <c r="Q28" s="69">
        <f>'[2]Format for District Mapping'!AP1369</f>
        <v>1268</v>
      </c>
      <c r="R28" s="69">
        <f>'[2]Format for District Mapping'!AQ1369</f>
        <v>17</v>
      </c>
      <c r="S28" s="69">
        <f>'[2]Format for District Mapping'!AR1369</f>
        <v>1526</v>
      </c>
      <c r="T28" s="69">
        <f>'[2]Format for District Mapping'!AS1369</f>
        <v>797</v>
      </c>
      <c r="U28" s="69">
        <f>'[2]Format for District Mapping'!AT1369</f>
        <v>5</v>
      </c>
      <c r="V28" s="69">
        <f>'[2]Format for District Mapping'!AU1369</f>
        <v>5978</v>
      </c>
    </row>
    <row r="29" spans="1:22" ht="20.100000000000001" customHeight="1">
      <c r="A29" s="68" t="s">
        <v>228</v>
      </c>
      <c r="B29" s="69">
        <f>'[2]Format for District Mapping'!M1370</f>
        <v>29883</v>
      </c>
      <c r="C29" s="69">
        <f>'[2]Format for District Mapping'!N1370</f>
        <v>25770</v>
      </c>
      <c r="D29" s="69">
        <f>'[2]Format for District Mapping'!O1370</f>
        <v>10</v>
      </c>
      <c r="E29" s="69">
        <f>'[2]Format for District Mapping'!P1370</f>
        <v>28138</v>
      </c>
      <c r="F29" s="69">
        <f>'[2]Format for District Mapping'!Q1370</f>
        <v>20416</v>
      </c>
      <c r="G29" s="69">
        <f>'[2]Format for District Mapping'!R1370</f>
        <v>27</v>
      </c>
      <c r="H29" s="69">
        <f>'[2]Format for District Mapping'!S1370</f>
        <v>104244</v>
      </c>
      <c r="I29" s="69">
        <f>'[2]Format for District Mapping'!AA1370</f>
        <v>58489</v>
      </c>
      <c r="J29" s="69">
        <f>'[2]Format for District Mapping'!AB1370</f>
        <v>48838</v>
      </c>
      <c r="K29" s="69">
        <f>'[2]Format for District Mapping'!AC1370</f>
        <v>48</v>
      </c>
      <c r="L29" s="69">
        <f>'[2]Format for District Mapping'!AD1370</f>
        <v>63489</v>
      </c>
      <c r="M29" s="69">
        <f>'[2]Format for District Mapping'!AE1370</f>
        <v>49680</v>
      </c>
      <c r="N29" s="69">
        <f>'[2]Format for District Mapping'!AF1370</f>
        <v>215</v>
      </c>
      <c r="O29" s="69">
        <f>'[2]Format for District Mapping'!AG1370</f>
        <v>220759</v>
      </c>
      <c r="P29" s="69">
        <f>'[2]Format for District Mapping'!AO1370</f>
        <v>2792</v>
      </c>
      <c r="Q29" s="69">
        <f>'[2]Format for District Mapping'!AP1370</f>
        <v>1845</v>
      </c>
      <c r="R29" s="69">
        <f>'[2]Format for District Mapping'!AQ1370</f>
        <v>8</v>
      </c>
      <c r="S29" s="69">
        <f>'[2]Format for District Mapping'!AR1370</f>
        <v>2993</v>
      </c>
      <c r="T29" s="69">
        <f>'[2]Format for District Mapping'!AS1370</f>
        <v>2384</v>
      </c>
      <c r="U29" s="69">
        <f>'[2]Format for District Mapping'!AT1370</f>
        <v>10</v>
      </c>
      <c r="V29" s="69">
        <f>'[2]Format for District Mapping'!AU1370</f>
        <v>10032</v>
      </c>
    </row>
    <row r="30" spans="1:22" ht="20.100000000000001" customHeight="1">
      <c r="A30" s="68" t="s">
        <v>229</v>
      </c>
      <c r="B30" s="69">
        <f>'[2]Format for District Mapping'!M1371</f>
        <v>34736</v>
      </c>
      <c r="C30" s="69">
        <f>'[2]Format for District Mapping'!N1371</f>
        <v>29783</v>
      </c>
      <c r="D30" s="69">
        <f>'[2]Format for District Mapping'!O1371</f>
        <v>15</v>
      </c>
      <c r="E30" s="69">
        <f>'[2]Format for District Mapping'!P1371</f>
        <v>29246</v>
      </c>
      <c r="F30" s="69">
        <f>'[2]Format for District Mapping'!Q1371</f>
        <v>21726</v>
      </c>
      <c r="G30" s="69">
        <f>'[2]Format for District Mapping'!R1371</f>
        <v>35</v>
      </c>
      <c r="H30" s="69">
        <f>'[2]Format for District Mapping'!S1371</f>
        <v>115541</v>
      </c>
      <c r="I30" s="69">
        <f>'[2]Format for District Mapping'!AA1371</f>
        <v>65595</v>
      </c>
      <c r="J30" s="69">
        <f>'[2]Format for District Mapping'!AB1371</f>
        <v>55022</v>
      </c>
      <c r="K30" s="69">
        <f>'[2]Format for District Mapping'!AC1371</f>
        <v>156</v>
      </c>
      <c r="L30" s="69">
        <f>'[2]Format for District Mapping'!AD1371</f>
        <v>61633</v>
      </c>
      <c r="M30" s="69">
        <f>'[2]Format for District Mapping'!AE1371</f>
        <v>45154</v>
      </c>
      <c r="N30" s="69">
        <f>'[2]Format for District Mapping'!AF1371</f>
        <v>177</v>
      </c>
      <c r="O30" s="69">
        <f>'[2]Format for District Mapping'!AG1371</f>
        <v>227737</v>
      </c>
      <c r="P30" s="69">
        <f>'[2]Format for District Mapping'!AO1371</f>
        <v>2947</v>
      </c>
      <c r="Q30" s="69">
        <f>'[2]Format for District Mapping'!AP1371</f>
        <v>1837</v>
      </c>
      <c r="R30" s="69">
        <f>'[2]Format for District Mapping'!AQ1371</f>
        <v>7</v>
      </c>
      <c r="S30" s="69">
        <f>'[2]Format for District Mapping'!AR1371</f>
        <v>2413</v>
      </c>
      <c r="T30" s="69">
        <f>'[2]Format for District Mapping'!AS1371</f>
        <v>3006</v>
      </c>
      <c r="U30" s="69">
        <f>'[2]Format for District Mapping'!AT1371</f>
        <v>10</v>
      </c>
      <c r="V30" s="69">
        <f>'[2]Format for District Mapping'!AU1371</f>
        <v>10220</v>
      </c>
    </row>
    <row r="31" spans="1:22" ht="20.100000000000001" customHeight="1">
      <c r="A31" s="68" t="s">
        <v>230</v>
      </c>
      <c r="B31" s="69">
        <f>'[2]Format for District Mapping'!M1372</f>
        <v>65403</v>
      </c>
      <c r="C31" s="69">
        <f>'[2]Format for District Mapping'!N1372</f>
        <v>25728</v>
      </c>
      <c r="D31" s="69">
        <f>'[2]Format for District Mapping'!O1372</f>
        <v>0</v>
      </c>
      <c r="E31" s="69">
        <f>'[2]Format for District Mapping'!P1372</f>
        <v>18564</v>
      </c>
      <c r="F31" s="69">
        <f>'[2]Format for District Mapping'!Q1372</f>
        <v>12800</v>
      </c>
      <c r="G31" s="69">
        <f>'[2]Format for District Mapping'!R1372</f>
        <v>9</v>
      </c>
      <c r="H31" s="69">
        <f>'[2]Format for District Mapping'!S1372</f>
        <v>122504</v>
      </c>
      <c r="I31" s="69">
        <f>'[2]Format for District Mapping'!AA1372</f>
        <v>88959</v>
      </c>
      <c r="J31" s="69">
        <f>'[2]Format for District Mapping'!AB1372</f>
        <v>69368</v>
      </c>
      <c r="K31" s="69">
        <f>'[2]Format for District Mapping'!AC1372</f>
        <v>3</v>
      </c>
      <c r="L31" s="69">
        <f>'[2]Format for District Mapping'!AD1372</f>
        <v>42651</v>
      </c>
      <c r="M31" s="69">
        <f>'[2]Format for District Mapping'!AE1372</f>
        <v>27091</v>
      </c>
      <c r="N31" s="69">
        <f>'[2]Format for District Mapping'!AF1372</f>
        <v>13</v>
      </c>
      <c r="O31" s="69">
        <f>'[2]Format for District Mapping'!AG1372</f>
        <v>228085</v>
      </c>
      <c r="P31" s="69">
        <f>'[2]Format for District Mapping'!AO1372</f>
        <v>5493</v>
      </c>
      <c r="Q31" s="69">
        <f>'[2]Format for District Mapping'!AP1372</f>
        <v>3485</v>
      </c>
      <c r="R31" s="69">
        <f>'[2]Format for District Mapping'!AQ1372</f>
        <v>39</v>
      </c>
      <c r="S31" s="69">
        <f>'[2]Format for District Mapping'!AR1372</f>
        <v>3718</v>
      </c>
      <c r="T31" s="69">
        <f>'[2]Format for District Mapping'!AS1372</f>
        <v>2256</v>
      </c>
      <c r="U31" s="69">
        <f>'[2]Format for District Mapping'!AT1372</f>
        <v>19</v>
      </c>
      <c r="V31" s="69">
        <f>'[2]Format for District Mapping'!AU1372</f>
        <v>15010</v>
      </c>
    </row>
    <row r="32" spans="1:22" ht="20.100000000000001" customHeight="1">
      <c r="A32" s="68" t="s">
        <v>231</v>
      </c>
      <c r="B32" s="69">
        <f>'[2]Format for District Mapping'!M1373</f>
        <v>32345</v>
      </c>
      <c r="C32" s="69">
        <f>'[2]Format for District Mapping'!N1373</f>
        <v>19695</v>
      </c>
      <c r="D32" s="69">
        <f>'[2]Format for District Mapping'!O1373</f>
        <v>19</v>
      </c>
      <c r="E32" s="69">
        <f>'[2]Format for District Mapping'!P1373</f>
        <v>19981</v>
      </c>
      <c r="F32" s="69">
        <f>'[2]Format for District Mapping'!Q1373</f>
        <v>12159</v>
      </c>
      <c r="G32" s="69">
        <f>'[2]Format for District Mapping'!R1373</f>
        <v>18</v>
      </c>
      <c r="H32" s="69">
        <f>'[2]Format for District Mapping'!S1373</f>
        <v>84217</v>
      </c>
      <c r="I32" s="69">
        <f>'[2]Format for District Mapping'!AA1373</f>
        <v>95725</v>
      </c>
      <c r="J32" s="69">
        <f>'[2]Format for District Mapping'!AB1373</f>
        <v>62131</v>
      </c>
      <c r="K32" s="69">
        <f>'[2]Format for District Mapping'!AC1373</f>
        <v>75</v>
      </c>
      <c r="L32" s="69">
        <f>'[2]Format for District Mapping'!AD1373</f>
        <v>49699</v>
      </c>
      <c r="M32" s="69">
        <f>'[2]Format for District Mapping'!AE1373</f>
        <v>32189</v>
      </c>
      <c r="N32" s="69">
        <f>'[2]Format for District Mapping'!AF1373</f>
        <v>204</v>
      </c>
      <c r="O32" s="69">
        <f>'[2]Format for District Mapping'!AG1373</f>
        <v>240023</v>
      </c>
      <c r="P32" s="69">
        <f>'[2]Format for District Mapping'!AO1373</f>
        <v>6227</v>
      </c>
      <c r="Q32" s="69">
        <f>'[2]Format for District Mapping'!AP1373</f>
        <v>3647</v>
      </c>
      <c r="R32" s="69">
        <f>'[2]Format for District Mapping'!AQ1373</f>
        <v>9</v>
      </c>
      <c r="S32" s="69">
        <f>'[2]Format for District Mapping'!AR1373</f>
        <v>6001</v>
      </c>
      <c r="T32" s="69">
        <f>'[2]Format for District Mapping'!AS1373</f>
        <v>6312</v>
      </c>
      <c r="U32" s="69">
        <f>'[2]Format for District Mapping'!AT1373</f>
        <v>10</v>
      </c>
      <c r="V32" s="69">
        <f>'[2]Format for District Mapping'!AU1373</f>
        <v>22206</v>
      </c>
    </row>
    <row r="33" spans="1:22" ht="20.100000000000001" customHeight="1">
      <c r="A33" s="68" t="s">
        <v>232</v>
      </c>
      <c r="B33" s="69">
        <f>'[2]Format for District Mapping'!M1374</f>
        <v>4527</v>
      </c>
      <c r="C33" s="69">
        <f>'[2]Format for District Mapping'!N1374</f>
        <v>2952</v>
      </c>
      <c r="D33" s="69">
        <f>'[2]Format for District Mapping'!O1374</f>
        <v>9</v>
      </c>
      <c r="E33" s="69">
        <f>'[2]Format for District Mapping'!P1374</f>
        <v>8217</v>
      </c>
      <c r="F33" s="69">
        <f>'[2]Format for District Mapping'!Q1374</f>
        <v>4419</v>
      </c>
      <c r="G33" s="69">
        <f>'[2]Format for District Mapping'!R1374</f>
        <v>47</v>
      </c>
      <c r="H33" s="69">
        <f>'[2]Format for District Mapping'!S1374</f>
        <v>20171</v>
      </c>
      <c r="I33" s="69">
        <f>'[2]Format for District Mapping'!AA1374</f>
        <v>12032</v>
      </c>
      <c r="J33" s="69">
        <f>'[2]Format for District Mapping'!AB1374</f>
        <v>6674</v>
      </c>
      <c r="K33" s="69">
        <f>'[2]Format for District Mapping'!AC1374</f>
        <v>32</v>
      </c>
      <c r="L33" s="69">
        <f>'[2]Format for District Mapping'!AD1374</f>
        <v>15376</v>
      </c>
      <c r="M33" s="69">
        <f>'[2]Format for District Mapping'!AE1374</f>
        <v>8016</v>
      </c>
      <c r="N33" s="69">
        <f>'[2]Format for District Mapping'!AF1374</f>
        <v>64</v>
      </c>
      <c r="O33" s="69">
        <f>'[2]Format for District Mapping'!AG1374</f>
        <v>42194</v>
      </c>
      <c r="P33" s="69">
        <f>'[2]Format for District Mapping'!AO1374</f>
        <v>1666</v>
      </c>
      <c r="Q33" s="69">
        <f>'[2]Format for District Mapping'!AP1374</f>
        <v>1130</v>
      </c>
      <c r="R33" s="69">
        <f>'[2]Format for District Mapping'!AQ1374</f>
        <v>1</v>
      </c>
      <c r="S33" s="69">
        <f>'[2]Format for District Mapping'!AR1374</f>
        <v>1695</v>
      </c>
      <c r="T33" s="69">
        <f>'[2]Format for District Mapping'!AS1374</f>
        <v>1090</v>
      </c>
      <c r="U33" s="69">
        <f>'[2]Format for District Mapping'!AT1374</f>
        <v>2</v>
      </c>
      <c r="V33" s="69">
        <f>'[2]Format for District Mapping'!AU1374</f>
        <v>5584</v>
      </c>
    </row>
    <row r="34" spans="1:22" ht="28.5" customHeight="1">
      <c r="A34" s="68" t="s">
        <v>62</v>
      </c>
      <c r="B34" s="70">
        <f t="shared" ref="B34:V34" si="0">SUM(B4:B33)</f>
        <v>778860</v>
      </c>
      <c r="C34" s="70">
        <f t="shared" si="0"/>
        <v>534520</v>
      </c>
      <c r="D34" s="70">
        <f t="shared" si="0"/>
        <v>246</v>
      </c>
      <c r="E34" s="70">
        <f t="shared" si="0"/>
        <v>1202723</v>
      </c>
      <c r="F34" s="70">
        <f t="shared" si="0"/>
        <v>739657</v>
      </c>
      <c r="G34" s="70">
        <f t="shared" si="0"/>
        <v>1497</v>
      </c>
      <c r="H34" s="70">
        <f t="shared" si="0"/>
        <v>3257503</v>
      </c>
      <c r="I34" s="70">
        <f t="shared" si="0"/>
        <v>1754640</v>
      </c>
      <c r="J34" s="70">
        <f t="shared" si="0"/>
        <v>1187857</v>
      </c>
      <c r="K34" s="70">
        <f t="shared" si="0"/>
        <v>1208</v>
      </c>
      <c r="L34" s="70">
        <f t="shared" si="0"/>
        <v>2601660</v>
      </c>
      <c r="M34" s="70">
        <f t="shared" si="0"/>
        <v>1598559</v>
      </c>
      <c r="N34" s="70">
        <f t="shared" si="0"/>
        <v>6410</v>
      </c>
      <c r="O34" s="70">
        <f t="shared" si="0"/>
        <v>7150334</v>
      </c>
      <c r="P34" s="70">
        <f t="shared" si="0"/>
        <v>100931</v>
      </c>
      <c r="Q34" s="70">
        <f t="shared" si="0"/>
        <v>62095</v>
      </c>
      <c r="R34" s="70">
        <f t="shared" si="0"/>
        <v>329</v>
      </c>
      <c r="S34" s="70">
        <f t="shared" si="0"/>
        <v>138967</v>
      </c>
      <c r="T34" s="70">
        <f t="shared" si="0"/>
        <v>98331</v>
      </c>
      <c r="U34" s="70">
        <f t="shared" si="0"/>
        <v>465</v>
      </c>
      <c r="V34" s="70">
        <f t="shared" si="0"/>
        <v>401118</v>
      </c>
    </row>
  </sheetData>
  <mergeCells count="6">
    <mergeCell ref="B1:H1"/>
    <mergeCell ref="I1:O1"/>
    <mergeCell ref="P1:V1"/>
    <mergeCell ref="B2:H2"/>
    <mergeCell ref="I2:O2"/>
    <mergeCell ref="P2:V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8"/>
  <sheetViews>
    <sheetView view="pageBreakPreview" zoomScale="60" workbookViewId="0">
      <pane ySplit="2" topLeftCell="A3" activePane="bottomLeft" state="frozen"/>
      <selection pane="bottomLeft" activeCell="C4" sqref="C4"/>
    </sheetView>
  </sheetViews>
  <sheetFormatPr defaultRowHeight="26.25"/>
  <cols>
    <col min="1" max="1" width="11.140625" style="73" customWidth="1"/>
    <col min="2" max="2" width="70.5703125" style="73" customWidth="1"/>
    <col min="3" max="3" width="28.85546875" style="73" customWidth="1"/>
    <col min="4" max="4" width="18.5703125" style="73" customWidth="1"/>
    <col min="5" max="5" width="19.7109375" style="73" customWidth="1"/>
    <col min="6" max="6" width="31.42578125" style="73" customWidth="1"/>
    <col min="7" max="7" width="31.85546875" style="73" customWidth="1"/>
    <col min="8" max="8" width="24" style="73" customWidth="1"/>
    <col min="9" max="9" width="20.140625" style="73" customWidth="1"/>
    <col min="10" max="10" width="19.85546875" style="73" customWidth="1"/>
    <col min="11" max="11" width="21.28515625" style="73" customWidth="1"/>
    <col min="12" max="12" width="24.5703125" style="73" customWidth="1"/>
    <col min="13" max="16384" width="9.140625" style="73"/>
  </cols>
  <sheetData>
    <row r="1" spans="1:12" s="52" customFormat="1" ht="46.5" customHeight="1">
      <c r="A1" s="58"/>
      <c r="B1" s="477" t="s">
        <v>233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2" ht="296.25" customHeight="1">
      <c r="A2" s="71" t="s">
        <v>161</v>
      </c>
      <c r="B2" s="72" t="s">
        <v>162</v>
      </c>
      <c r="C2" s="72" t="s">
        <v>234</v>
      </c>
      <c r="D2" s="72" t="s">
        <v>235</v>
      </c>
      <c r="E2" s="72" t="s">
        <v>236</v>
      </c>
      <c r="F2" s="72" t="s">
        <v>237</v>
      </c>
      <c r="G2" s="72" t="s">
        <v>238</v>
      </c>
      <c r="H2" s="72" t="s">
        <v>239</v>
      </c>
      <c r="I2" s="72" t="s">
        <v>240</v>
      </c>
      <c r="J2" s="72" t="s">
        <v>241</v>
      </c>
      <c r="K2" s="72" t="s">
        <v>242</v>
      </c>
      <c r="L2" s="72" t="s">
        <v>243</v>
      </c>
    </row>
    <row r="3" spans="1:12" ht="30" customHeight="1">
      <c r="A3" s="74">
        <v>1</v>
      </c>
      <c r="B3" s="74" t="s">
        <v>20</v>
      </c>
      <c r="C3" s="75">
        <v>823</v>
      </c>
      <c r="D3" s="75">
        <v>2979</v>
      </c>
      <c r="E3" s="75">
        <v>0</v>
      </c>
      <c r="F3" s="75">
        <v>0</v>
      </c>
      <c r="G3" s="75">
        <v>655</v>
      </c>
      <c r="H3" s="75">
        <v>2736</v>
      </c>
      <c r="I3" s="75">
        <v>69</v>
      </c>
      <c r="J3" s="75">
        <v>49</v>
      </c>
      <c r="K3" s="75">
        <f>C3-E3-G3-I3</f>
        <v>99</v>
      </c>
      <c r="L3" s="75">
        <f>D3-F3-H3-J3</f>
        <v>194</v>
      </c>
    </row>
    <row r="4" spans="1:12" ht="30" customHeight="1">
      <c r="A4" s="74">
        <v>2</v>
      </c>
      <c r="B4" s="74" t="s">
        <v>25</v>
      </c>
      <c r="C4" s="75">
        <v>167</v>
      </c>
      <c r="D4" s="75">
        <v>679</v>
      </c>
      <c r="E4" s="75">
        <v>0</v>
      </c>
      <c r="F4" s="75">
        <v>0</v>
      </c>
      <c r="G4" s="75">
        <v>115</v>
      </c>
      <c r="H4" s="75">
        <v>633</v>
      </c>
      <c r="I4" s="75">
        <v>14</v>
      </c>
      <c r="J4" s="75">
        <v>28</v>
      </c>
      <c r="K4" s="75">
        <f t="shared" ref="K4:L37" si="0">C4-E4-G4-I4</f>
        <v>38</v>
      </c>
      <c r="L4" s="75">
        <f t="shared" si="0"/>
        <v>18</v>
      </c>
    </row>
    <row r="5" spans="1:12" ht="30" customHeight="1">
      <c r="A5" s="74">
        <v>3</v>
      </c>
      <c r="B5" s="74" t="s">
        <v>48</v>
      </c>
      <c r="C5" s="75">
        <v>244</v>
      </c>
      <c r="D5" s="75">
        <v>912</v>
      </c>
      <c r="E5" s="75">
        <v>0</v>
      </c>
      <c r="F5" s="75">
        <v>0</v>
      </c>
      <c r="G5" s="75">
        <v>207</v>
      </c>
      <c r="H5" s="75">
        <v>851</v>
      </c>
      <c r="I5" s="75">
        <v>14</v>
      </c>
      <c r="J5" s="75">
        <v>13</v>
      </c>
      <c r="K5" s="75">
        <f t="shared" si="0"/>
        <v>23</v>
      </c>
      <c r="L5" s="75">
        <f t="shared" si="0"/>
        <v>48</v>
      </c>
    </row>
    <row r="6" spans="1:12" ht="30" customHeight="1">
      <c r="A6" s="74">
        <v>4</v>
      </c>
      <c r="B6" s="74" t="s">
        <v>53</v>
      </c>
      <c r="C6" s="75">
        <v>177</v>
      </c>
      <c r="D6" s="75">
        <v>820</v>
      </c>
      <c r="E6" s="75">
        <v>0</v>
      </c>
      <c r="F6" s="75">
        <v>0</v>
      </c>
      <c r="G6" s="75">
        <v>137</v>
      </c>
      <c r="H6" s="75">
        <v>777</v>
      </c>
      <c r="I6" s="75">
        <v>11</v>
      </c>
      <c r="J6" s="75">
        <v>33</v>
      </c>
      <c r="K6" s="75">
        <f t="shared" si="0"/>
        <v>29</v>
      </c>
      <c r="L6" s="75">
        <f t="shared" si="0"/>
        <v>10</v>
      </c>
    </row>
    <row r="7" spans="1:12" ht="30" customHeight="1">
      <c r="A7" s="74">
        <v>5</v>
      </c>
      <c r="B7" s="74" t="s">
        <v>244</v>
      </c>
      <c r="C7" s="75">
        <v>161</v>
      </c>
      <c r="D7" s="75">
        <v>1377</v>
      </c>
      <c r="E7" s="75">
        <v>0</v>
      </c>
      <c r="F7" s="75">
        <v>0</v>
      </c>
      <c r="G7" s="75">
        <v>137</v>
      </c>
      <c r="H7" s="75">
        <v>1337</v>
      </c>
      <c r="I7" s="75">
        <v>9</v>
      </c>
      <c r="J7" s="75">
        <v>39</v>
      </c>
      <c r="K7" s="75">
        <f t="shared" si="0"/>
        <v>15</v>
      </c>
      <c r="L7" s="75">
        <f t="shared" si="0"/>
        <v>1</v>
      </c>
    </row>
    <row r="8" spans="1:12" ht="30" customHeight="1">
      <c r="A8" s="74">
        <v>6</v>
      </c>
      <c r="B8" s="74" t="s">
        <v>12</v>
      </c>
      <c r="C8" s="75">
        <v>2</v>
      </c>
      <c r="D8" s="75">
        <v>9</v>
      </c>
      <c r="E8" s="75">
        <v>0</v>
      </c>
      <c r="F8" s="75">
        <v>0</v>
      </c>
      <c r="G8" s="75">
        <v>0</v>
      </c>
      <c r="H8" s="75">
        <v>6</v>
      </c>
      <c r="I8" s="75">
        <v>0</v>
      </c>
      <c r="J8" s="75">
        <v>0</v>
      </c>
      <c r="K8" s="75">
        <f t="shared" si="0"/>
        <v>2</v>
      </c>
      <c r="L8" s="75">
        <f t="shared" si="0"/>
        <v>3</v>
      </c>
    </row>
    <row r="9" spans="1:12" ht="30" customHeight="1">
      <c r="A9" s="74">
        <v>7</v>
      </c>
      <c r="B9" s="74" t="s">
        <v>17</v>
      </c>
      <c r="C9" s="75">
        <v>36</v>
      </c>
      <c r="D9" s="75">
        <v>41</v>
      </c>
      <c r="E9" s="75">
        <v>0</v>
      </c>
      <c r="F9" s="75">
        <v>0</v>
      </c>
      <c r="G9" s="75">
        <v>31</v>
      </c>
      <c r="H9" s="75">
        <v>39</v>
      </c>
      <c r="I9" s="75">
        <v>3</v>
      </c>
      <c r="J9" s="75">
        <v>0</v>
      </c>
      <c r="K9" s="75">
        <f t="shared" si="0"/>
        <v>2</v>
      </c>
      <c r="L9" s="75">
        <f t="shared" si="0"/>
        <v>2</v>
      </c>
    </row>
    <row r="10" spans="1:12" ht="30" customHeight="1">
      <c r="A10" s="74">
        <v>8</v>
      </c>
      <c r="B10" s="74" t="s">
        <v>78</v>
      </c>
      <c r="C10" s="75">
        <v>4</v>
      </c>
      <c r="D10" s="75">
        <v>26</v>
      </c>
      <c r="E10" s="75">
        <v>0</v>
      </c>
      <c r="F10" s="75">
        <v>0</v>
      </c>
      <c r="G10" s="75">
        <v>4</v>
      </c>
      <c r="H10" s="75">
        <v>25</v>
      </c>
      <c r="I10" s="75">
        <v>0</v>
      </c>
      <c r="J10" s="75">
        <v>1</v>
      </c>
      <c r="K10" s="75">
        <f t="shared" si="0"/>
        <v>0</v>
      </c>
      <c r="L10" s="75">
        <f t="shared" si="0"/>
        <v>0</v>
      </c>
    </row>
    <row r="11" spans="1:12" ht="30" customHeight="1">
      <c r="A11" s="74">
        <v>9</v>
      </c>
      <c r="B11" s="74" t="s">
        <v>38</v>
      </c>
      <c r="C11" s="75">
        <v>94</v>
      </c>
      <c r="D11" s="75">
        <v>476</v>
      </c>
      <c r="E11" s="75">
        <v>0</v>
      </c>
      <c r="F11" s="75">
        <v>0</v>
      </c>
      <c r="G11" s="75">
        <v>79</v>
      </c>
      <c r="H11" s="75">
        <v>443</v>
      </c>
      <c r="I11" s="75">
        <v>11</v>
      </c>
      <c r="J11" s="75">
        <v>6</v>
      </c>
      <c r="K11" s="75">
        <f t="shared" si="0"/>
        <v>4</v>
      </c>
      <c r="L11" s="75">
        <f t="shared" si="0"/>
        <v>27</v>
      </c>
    </row>
    <row r="12" spans="1:12" ht="30" customHeight="1">
      <c r="A12" s="74">
        <v>10</v>
      </c>
      <c r="B12" s="74" t="s">
        <v>245</v>
      </c>
      <c r="C12" s="75">
        <v>107</v>
      </c>
      <c r="D12" s="75">
        <v>785</v>
      </c>
      <c r="E12" s="75">
        <v>0</v>
      </c>
      <c r="F12" s="75">
        <v>0</v>
      </c>
      <c r="G12" s="75">
        <v>77</v>
      </c>
      <c r="H12" s="75">
        <v>764</v>
      </c>
      <c r="I12" s="75">
        <v>14</v>
      </c>
      <c r="J12" s="75">
        <v>19</v>
      </c>
      <c r="K12" s="75">
        <f t="shared" si="0"/>
        <v>16</v>
      </c>
      <c r="L12" s="75">
        <f t="shared" si="0"/>
        <v>2</v>
      </c>
    </row>
    <row r="13" spans="1:12" ht="30" customHeight="1">
      <c r="A13" s="74">
        <v>11</v>
      </c>
      <c r="B13" s="74" t="s">
        <v>246</v>
      </c>
      <c r="C13" s="75">
        <v>99</v>
      </c>
      <c r="D13" s="75">
        <v>772</v>
      </c>
      <c r="E13" s="75">
        <v>0</v>
      </c>
      <c r="F13" s="75">
        <v>0</v>
      </c>
      <c r="G13" s="75">
        <v>69</v>
      </c>
      <c r="H13" s="75">
        <v>716</v>
      </c>
      <c r="I13" s="75">
        <v>7</v>
      </c>
      <c r="J13" s="75">
        <v>3</v>
      </c>
      <c r="K13" s="75">
        <f t="shared" si="0"/>
        <v>23</v>
      </c>
      <c r="L13" s="75">
        <f t="shared" si="0"/>
        <v>53</v>
      </c>
    </row>
    <row r="14" spans="1:12" ht="30" customHeight="1">
      <c r="A14" s="74">
        <v>12</v>
      </c>
      <c r="B14" s="74" t="s">
        <v>247</v>
      </c>
      <c r="C14" s="75">
        <v>185</v>
      </c>
      <c r="D14" s="75">
        <v>1139</v>
      </c>
      <c r="E14" s="75">
        <v>0</v>
      </c>
      <c r="F14" s="75">
        <v>0</v>
      </c>
      <c r="G14" s="75">
        <v>119</v>
      </c>
      <c r="H14" s="75">
        <v>943</v>
      </c>
      <c r="I14" s="75">
        <v>6</v>
      </c>
      <c r="J14" s="75">
        <v>7</v>
      </c>
      <c r="K14" s="75">
        <f t="shared" si="0"/>
        <v>60</v>
      </c>
      <c r="L14" s="75">
        <f t="shared" si="0"/>
        <v>189</v>
      </c>
    </row>
    <row r="15" spans="1:12" ht="30" customHeight="1">
      <c r="A15" s="74">
        <v>13</v>
      </c>
      <c r="B15" s="74" t="s">
        <v>35</v>
      </c>
      <c r="C15" s="75">
        <v>44</v>
      </c>
      <c r="D15" s="75">
        <v>78</v>
      </c>
      <c r="E15" s="75">
        <v>0</v>
      </c>
      <c r="F15" s="75">
        <v>0</v>
      </c>
      <c r="G15" s="75">
        <v>43</v>
      </c>
      <c r="H15" s="75">
        <v>73</v>
      </c>
      <c r="I15" s="75">
        <v>1</v>
      </c>
      <c r="J15" s="75">
        <v>3</v>
      </c>
      <c r="K15" s="75">
        <f t="shared" si="0"/>
        <v>0</v>
      </c>
      <c r="L15" s="75">
        <f t="shared" si="0"/>
        <v>2</v>
      </c>
    </row>
    <row r="16" spans="1:12" ht="30" customHeight="1">
      <c r="A16" s="74">
        <v>14</v>
      </c>
      <c r="B16" s="74" t="s">
        <v>248</v>
      </c>
      <c r="C16" s="75">
        <v>10</v>
      </c>
      <c r="D16" s="75">
        <v>58</v>
      </c>
      <c r="E16" s="75">
        <v>0</v>
      </c>
      <c r="F16" s="75">
        <v>0</v>
      </c>
      <c r="G16" s="75">
        <v>10</v>
      </c>
      <c r="H16" s="75">
        <v>49</v>
      </c>
      <c r="I16" s="75">
        <v>0</v>
      </c>
      <c r="J16" s="75">
        <v>0</v>
      </c>
      <c r="K16" s="75">
        <f t="shared" si="0"/>
        <v>0</v>
      </c>
      <c r="L16" s="75">
        <f t="shared" si="0"/>
        <v>9</v>
      </c>
    </row>
    <row r="17" spans="1:12" ht="30" customHeight="1">
      <c r="A17" s="74">
        <v>15</v>
      </c>
      <c r="B17" s="74" t="s">
        <v>249</v>
      </c>
      <c r="C17" s="75">
        <v>3</v>
      </c>
      <c r="D17" s="75">
        <v>9</v>
      </c>
      <c r="E17" s="75">
        <v>0</v>
      </c>
      <c r="F17" s="75">
        <v>0</v>
      </c>
      <c r="G17" s="75">
        <v>1</v>
      </c>
      <c r="H17" s="75">
        <v>8</v>
      </c>
      <c r="I17" s="75">
        <v>0</v>
      </c>
      <c r="J17" s="75">
        <v>0</v>
      </c>
      <c r="K17" s="75">
        <f t="shared" si="0"/>
        <v>2</v>
      </c>
      <c r="L17" s="75">
        <f t="shared" si="0"/>
        <v>1</v>
      </c>
    </row>
    <row r="18" spans="1:12" ht="30" customHeight="1">
      <c r="A18" s="74">
        <v>16</v>
      </c>
      <c r="B18" s="74" t="s">
        <v>250</v>
      </c>
      <c r="C18" s="75">
        <v>16</v>
      </c>
      <c r="D18" s="75">
        <v>22</v>
      </c>
      <c r="E18" s="75">
        <v>0</v>
      </c>
      <c r="F18" s="75">
        <v>0</v>
      </c>
      <c r="G18" s="75">
        <v>14</v>
      </c>
      <c r="H18" s="75">
        <v>21</v>
      </c>
      <c r="I18" s="75">
        <v>1</v>
      </c>
      <c r="J18" s="75">
        <v>0</v>
      </c>
      <c r="K18" s="75">
        <f t="shared" si="0"/>
        <v>1</v>
      </c>
      <c r="L18" s="75">
        <f t="shared" si="0"/>
        <v>1</v>
      </c>
    </row>
    <row r="19" spans="1:12" ht="30" customHeight="1">
      <c r="A19" s="74">
        <v>17</v>
      </c>
      <c r="B19" s="74" t="s">
        <v>251</v>
      </c>
      <c r="C19" s="75">
        <v>2</v>
      </c>
      <c r="D19" s="75">
        <v>43</v>
      </c>
      <c r="E19" s="75">
        <v>0</v>
      </c>
      <c r="F19" s="75">
        <v>0</v>
      </c>
      <c r="G19" s="75">
        <v>2</v>
      </c>
      <c r="H19" s="75">
        <v>29</v>
      </c>
      <c r="I19" s="75">
        <v>0</v>
      </c>
      <c r="J19" s="75">
        <v>1</v>
      </c>
      <c r="K19" s="75">
        <f t="shared" si="0"/>
        <v>0</v>
      </c>
      <c r="L19" s="75">
        <f t="shared" si="0"/>
        <v>13</v>
      </c>
    </row>
    <row r="20" spans="1:12" ht="31.5" customHeight="1">
      <c r="A20" s="74">
        <v>18</v>
      </c>
      <c r="B20" s="74" t="s">
        <v>252</v>
      </c>
      <c r="C20" s="75">
        <v>0</v>
      </c>
      <c r="D20" s="75">
        <v>1</v>
      </c>
      <c r="E20" s="75">
        <v>0</v>
      </c>
      <c r="F20" s="75">
        <v>0</v>
      </c>
      <c r="G20" s="75">
        <v>0</v>
      </c>
      <c r="H20" s="75">
        <v>1</v>
      </c>
      <c r="I20" s="75">
        <v>0</v>
      </c>
      <c r="J20" s="75">
        <v>0</v>
      </c>
      <c r="K20" s="75">
        <f t="shared" si="0"/>
        <v>0</v>
      </c>
      <c r="L20" s="75">
        <f t="shared" si="0"/>
        <v>0</v>
      </c>
    </row>
    <row r="21" spans="1:12" ht="30" customHeight="1">
      <c r="A21" s="74">
        <v>19</v>
      </c>
      <c r="B21" s="74" t="s">
        <v>253</v>
      </c>
      <c r="C21" s="75">
        <v>12</v>
      </c>
      <c r="D21" s="75">
        <v>44</v>
      </c>
      <c r="E21" s="75">
        <v>0</v>
      </c>
      <c r="F21" s="75">
        <v>0</v>
      </c>
      <c r="G21" s="75">
        <v>7</v>
      </c>
      <c r="H21" s="75">
        <v>42</v>
      </c>
      <c r="I21" s="75">
        <v>0</v>
      </c>
      <c r="J21" s="75">
        <v>1</v>
      </c>
      <c r="K21" s="75">
        <f t="shared" si="0"/>
        <v>5</v>
      </c>
      <c r="L21" s="75">
        <f t="shared" si="0"/>
        <v>1</v>
      </c>
    </row>
    <row r="22" spans="1:12" ht="30" customHeight="1">
      <c r="A22" s="74">
        <v>20</v>
      </c>
      <c r="B22" s="74" t="s">
        <v>254</v>
      </c>
      <c r="C22" s="75">
        <v>0</v>
      </c>
      <c r="D22" s="75">
        <v>1</v>
      </c>
      <c r="E22" s="75">
        <v>0</v>
      </c>
      <c r="F22" s="75">
        <v>0</v>
      </c>
      <c r="G22" s="75">
        <v>0</v>
      </c>
      <c r="H22" s="75">
        <v>1</v>
      </c>
      <c r="I22" s="75">
        <v>0</v>
      </c>
      <c r="J22" s="75">
        <v>0</v>
      </c>
      <c r="K22" s="75">
        <f t="shared" si="0"/>
        <v>0</v>
      </c>
      <c r="L22" s="75">
        <f t="shared" si="0"/>
        <v>0</v>
      </c>
    </row>
    <row r="23" spans="1:12" ht="30" customHeight="1">
      <c r="A23" s="74">
        <v>21</v>
      </c>
      <c r="B23" s="74" t="s">
        <v>255</v>
      </c>
      <c r="C23" s="75">
        <v>19</v>
      </c>
      <c r="D23" s="75">
        <v>82</v>
      </c>
      <c r="E23" s="75">
        <v>0</v>
      </c>
      <c r="F23" s="75">
        <v>0</v>
      </c>
      <c r="G23" s="75">
        <v>19</v>
      </c>
      <c r="H23" s="75">
        <v>79</v>
      </c>
      <c r="I23" s="75">
        <v>0</v>
      </c>
      <c r="J23" s="75">
        <v>3</v>
      </c>
      <c r="K23" s="75">
        <f t="shared" si="0"/>
        <v>0</v>
      </c>
      <c r="L23" s="75">
        <f t="shared" si="0"/>
        <v>0</v>
      </c>
    </row>
    <row r="24" spans="1:12" ht="30" customHeight="1">
      <c r="A24" s="74">
        <v>22</v>
      </c>
      <c r="B24" s="74" t="s">
        <v>50</v>
      </c>
      <c r="C24" s="75">
        <v>0</v>
      </c>
      <c r="D24" s="75">
        <v>6</v>
      </c>
      <c r="E24" s="75">
        <v>0</v>
      </c>
      <c r="F24" s="75">
        <v>0</v>
      </c>
      <c r="G24" s="75">
        <v>0</v>
      </c>
      <c r="H24" s="75">
        <v>6</v>
      </c>
      <c r="I24" s="75">
        <v>0</v>
      </c>
      <c r="J24" s="75">
        <v>0</v>
      </c>
      <c r="K24" s="75">
        <f t="shared" si="0"/>
        <v>0</v>
      </c>
      <c r="L24" s="75">
        <f t="shared" si="0"/>
        <v>0</v>
      </c>
    </row>
    <row r="25" spans="1:12" ht="30" customHeight="1">
      <c r="A25" s="74">
        <v>23</v>
      </c>
      <c r="B25" s="74" t="s">
        <v>27</v>
      </c>
      <c r="C25" s="75">
        <v>1</v>
      </c>
      <c r="D25" s="75">
        <v>4</v>
      </c>
      <c r="E25" s="75">
        <v>0</v>
      </c>
      <c r="F25" s="75">
        <v>0</v>
      </c>
      <c r="G25" s="75">
        <v>1</v>
      </c>
      <c r="H25" s="75">
        <v>4</v>
      </c>
      <c r="I25" s="75">
        <v>0</v>
      </c>
      <c r="J25" s="75">
        <v>0</v>
      </c>
      <c r="K25" s="75">
        <f t="shared" si="0"/>
        <v>0</v>
      </c>
      <c r="L25" s="75">
        <f t="shared" si="0"/>
        <v>0</v>
      </c>
    </row>
    <row r="26" spans="1:12" ht="30" customHeight="1">
      <c r="A26" s="74">
        <v>24</v>
      </c>
      <c r="B26" s="74" t="s">
        <v>256</v>
      </c>
      <c r="C26" s="75">
        <v>0</v>
      </c>
      <c r="D26" s="75">
        <v>3</v>
      </c>
      <c r="E26" s="75">
        <v>0</v>
      </c>
      <c r="F26" s="75">
        <v>0</v>
      </c>
      <c r="G26" s="75">
        <v>0</v>
      </c>
      <c r="H26" s="75">
        <v>3</v>
      </c>
      <c r="I26" s="75">
        <v>0</v>
      </c>
      <c r="J26" s="75">
        <v>0</v>
      </c>
      <c r="K26" s="75">
        <f t="shared" si="0"/>
        <v>0</v>
      </c>
      <c r="L26" s="75">
        <f t="shared" si="0"/>
        <v>0</v>
      </c>
    </row>
    <row r="27" spans="1:12" ht="30" customHeight="1">
      <c r="A27" s="74">
        <v>25</v>
      </c>
      <c r="B27" s="74" t="s">
        <v>257</v>
      </c>
      <c r="C27" s="75">
        <v>878</v>
      </c>
      <c r="D27" s="75">
        <v>3394</v>
      </c>
      <c r="E27" s="75">
        <v>0</v>
      </c>
      <c r="F27" s="75">
        <v>0</v>
      </c>
      <c r="G27" s="75">
        <v>783</v>
      </c>
      <c r="H27" s="75">
        <v>2951</v>
      </c>
      <c r="I27" s="75">
        <v>95</v>
      </c>
      <c r="J27" s="75">
        <v>159</v>
      </c>
      <c r="K27" s="75">
        <f t="shared" si="0"/>
        <v>0</v>
      </c>
      <c r="L27" s="75">
        <f t="shared" si="0"/>
        <v>284</v>
      </c>
    </row>
    <row r="28" spans="1:12" ht="30" customHeight="1">
      <c r="A28" s="74">
        <v>26</v>
      </c>
      <c r="B28" s="74" t="s">
        <v>258</v>
      </c>
      <c r="C28" s="75">
        <v>3</v>
      </c>
      <c r="D28" s="75">
        <v>10</v>
      </c>
      <c r="E28" s="75">
        <v>0</v>
      </c>
      <c r="F28" s="75">
        <v>0</v>
      </c>
      <c r="G28" s="75">
        <v>1</v>
      </c>
      <c r="H28" s="75">
        <v>5</v>
      </c>
      <c r="I28" s="75">
        <v>0</v>
      </c>
      <c r="J28" s="75">
        <v>0</v>
      </c>
      <c r="K28" s="75">
        <f t="shared" si="0"/>
        <v>2</v>
      </c>
      <c r="L28" s="75">
        <f t="shared" si="0"/>
        <v>5</v>
      </c>
    </row>
    <row r="29" spans="1:12" ht="30" customHeight="1">
      <c r="A29" s="74">
        <v>27</v>
      </c>
      <c r="B29" s="74" t="s">
        <v>259</v>
      </c>
      <c r="C29" s="75">
        <v>2</v>
      </c>
      <c r="D29" s="75">
        <v>20</v>
      </c>
      <c r="E29" s="75">
        <v>0</v>
      </c>
      <c r="F29" s="75">
        <v>0</v>
      </c>
      <c r="G29" s="75">
        <v>2</v>
      </c>
      <c r="H29" s="75">
        <v>18</v>
      </c>
      <c r="I29" s="75">
        <v>0</v>
      </c>
      <c r="J29" s="75">
        <v>2</v>
      </c>
      <c r="K29" s="75">
        <f t="shared" si="0"/>
        <v>0</v>
      </c>
      <c r="L29" s="75">
        <f t="shared" si="0"/>
        <v>0</v>
      </c>
    </row>
    <row r="30" spans="1:12" ht="30" customHeight="1">
      <c r="A30" s="74">
        <v>28</v>
      </c>
      <c r="B30" s="74" t="s">
        <v>260</v>
      </c>
      <c r="C30" s="75">
        <v>7</v>
      </c>
      <c r="D30" s="75">
        <v>21</v>
      </c>
      <c r="E30" s="75">
        <v>0</v>
      </c>
      <c r="F30" s="75">
        <v>0</v>
      </c>
      <c r="G30" s="75">
        <v>3</v>
      </c>
      <c r="H30" s="75">
        <v>19</v>
      </c>
      <c r="I30" s="75">
        <v>2</v>
      </c>
      <c r="J30" s="75">
        <v>0</v>
      </c>
      <c r="K30" s="75">
        <f t="shared" si="0"/>
        <v>2</v>
      </c>
      <c r="L30" s="75">
        <f t="shared" si="0"/>
        <v>2</v>
      </c>
    </row>
    <row r="31" spans="1:12" ht="30" customHeight="1">
      <c r="A31" s="74">
        <v>29</v>
      </c>
      <c r="B31" s="74" t="s">
        <v>261</v>
      </c>
      <c r="C31" s="75">
        <v>1</v>
      </c>
      <c r="D31" s="75">
        <v>6</v>
      </c>
      <c r="E31" s="75">
        <v>0</v>
      </c>
      <c r="F31" s="75">
        <v>1</v>
      </c>
      <c r="G31" s="75">
        <v>1</v>
      </c>
      <c r="H31" s="75">
        <v>5</v>
      </c>
      <c r="I31" s="75">
        <v>0</v>
      </c>
      <c r="J31" s="75">
        <v>0</v>
      </c>
      <c r="K31" s="75">
        <f t="shared" si="0"/>
        <v>0</v>
      </c>
      <c r="L31" s="75">
        <f t="shared" si="0"/>
        <v>0</v>
      </c>
    </row>
    <row r="32" spans="1:12" ht="30" customHeight="1">
      <c r="A32" s="74">
        <v>30</v>
      </c>
      <c r="B32" s="74" t="s">
        <v>262</v>
      </c>
      <c r="C32" s="75">
        <v>1</v>
      </c>
      <c r="D32" s="75">
        <v>6</v>
      </c>
      <c r="E32" s="75">
        <v>0</v>
      </c>
      <c r="F32" s="75">
        <v>0</v>
      </c>
      <c r="G32" s="75">
        <v>1</v>
      </c>
      <c r="H32" s="75">
        <v>6</v>
      </c>
      <c r="I32" s="75">
        <v>0</v>
      </c>
      <c r="J32" s="75">
        <v>0</v>
      </c>
      <c r="K32" s="75">
        <f t="shared" si="0"/>
        <v>0</v>
      </c>
      <c r="L32" s="75">
        <f t="shared" si="0"/>
        <v>0</v>
      </c>
    </row>
    <row r="33" spans="1:12" ht="30" customHeight="1">
      <c r="A33" s="74">
        <v>31</v>
      </c>
      <c r="B33" s="74" t="s">
        <v>263</v>
      </c>
      <c r="C33" s="75">
        <v>2</v>
      </c>
      <c r="D33" s="75">
        <v>4</v>
      </c>
      <c r="E33" s="75">
        <v>0</v>
      </c>
      <c r="F33" s="75">
        <v>0</v>
      </c>
      <c r="G33" s="75">
        <v>1</v>
      </c>
      <c r="H33" s="75">
        <v>3</v>
      </c>
      <c r="I33" s="75">
        <v>0</v>
      </c>
      <c r="J33" s="75">
        <v>0</v>
      </c>
      <c r="K33" s="75">
        <f t="shared" si="0"/>
        <v>1</v>
      </c>
      <c r="L33" s="75">
        <f t="shared" si="0"/>
        <v>1</v>
      </c>
    </row>
    <row r="34" spans="1:12" ht="30" customHeight="1">
      <c r="A34" s="74">
        <v>32</v>
      </c>
      <c r="B34" s="74" t="s">
        <v>44</v>
      </c>
      <c r="C34" s="75">
        <v>6</v>
      </c>
      <c r="D34" s="75">
        <v>9</v>
      </c>
      <c r="E34" s="75">
        <v>0</v>
      </c>
      <c r="F34" s="75">
        <v>0</v>
      </c>
      <c r="G34" s="75">
        <v>1</v>
      </c>
      <c r="H34" s="75">
        <v>4</v>
      </c>
      <c r="I34" s="75">
        <v>2</v>
      </c>
      <c r="J34" s="75">
        <v>2</v>
      </c>
      <c r="K34" s="75">
        <f t="shared" si="0"/>
        <v>3</v>
      </c>
      <c r="L34" s="75">
        <f t="shared" si="0"/>
        <v>3</v>
      </c>
    </row>
    <row r="35" spans="1:12" ht="30" customHeight="1">
      <c r="A35" s="74">
        <v>33</v>
      </c>
      <c r="B35" s="74" t="s">
        <v>177</v>
      </c>
      <c r="C35" s="75">
        <v>0</v>
      </c>
      <c r="D35" s="75">
        <v>11</v>
      </c>
      <c r="E35" s="75">
        <v>0</v>
      </c>
      <c r="F35" s="75">
        <v>0</v>
      </c>
      <c r="G35" s="75">
        <v>0</v>
      </c>
      <c r="H35" s="75">
        <v>10</v>
      </c>
      <c r="I35" s="75">
        <v>0</v>
      </c>
      <c r="J35" s="75">
        <v>1</v>
      </c>
      <c r="K35" s="75">
        <f t="shared" si="0"/>
        <v>0</v>
      </c>
      <c r="L35" s="75">
        <f t="shared" si="0"/>
        <v>0</v>
      </c>
    </row>
    <row r="36" spans="1:12" ht="30" customHeight="1">
      <c r="A36" s="74">
        <v>34</v>
      </c>
      <c r="B36" s="74" t="s">
        <v>175</v>
      </c>
      <c r="C36" s="75">
        <v>4</v>
      </c>
      <c r="D36" s="75">
        <v>20</v>
      </c>
      <c r="E36" s="75">
        <v>0</v>
      </c>
      <c r="F36" s="75">
        <v>0</v>
      </c>
      <c r="G36" s="75">
        <v>3</v>
      </c>
      <c r="H36" s="75">
        <v>18</v>
      </c>
      <c r="I36" s="75">
        <v>0</v>
      </c>
      <c r="J36" s="75">
        <v>0</v>
      </c>
      <c r="K36" s="75">
        <f t="shared" si="0"/>
        <v>1</v>
      </c>
      <c r="L36" s="75">
        <f t="shared" si="0"/>
        <v>2</v>
      </c>
    </row>
    <row r="37" spans="1:12" ht="30" customHeight="1">
      <c r="A37" s="74">
        <v>35</v>
      </c>
      <c r="B37" s="74" t="s">
        <v>51</v>
      </c>
      <c r="C37" s="75">
        <v>0</v>
      </c>
      <c r="D37" s="75">
        <v>157</v>
      </c>
      <c r="E37" s="75">
        <v>0</v>
      </c>
      <c r="F37" s="75">
        <v>0</v>
      </c>
      <c r="G37" s="75">
        <v>0</v>
      </c>
      <c r="H37" s="75">
        <v>151</v>
      </c>
      <c r="I37" s="75">
        <v>0</v>
      </c>
      <c r="J37" s="75">
        <v>1</v>
      </c>
      <c r="K37" s="75">
        <f t="shared" si="0"/>
        <v>0</v>
      </c>
      <c r="L37" s="75">
        <f t="shared" si="0"/>
        <v>5</v>
      </c>
    </row>
    <row r="38" spans="1:12" ht="30" customHeight="1">
      <c r="A38" s="74"/>
      <c r="B38" s="74" t="s">
        <v>55</v>
      </c>
      <c r="C38" s="75">
        <f t="shared" ref="C38:L38" si="1">SUM(C3:C37)</f>
        <v>3110</v>
      </c>
      <c r="D38" s="75">
        <f t="shared" si="1"/>
        <v>14024</v>
      </c>
      <c r="E38" s="75">
        <f t="shared" si="1"/>
        <v>0</v>
      </c>
      <c r="F38" s="75">
        <f t="shared" si="1"/>
        <v>1</v>
      </c>
      <c r="G38" s="75">
        <f t="shared" si="1"/>
        <v>2523</v>
      </c>
      <c r="H38" s="75">
        <f t="shared" si="1"/>
        <v>12776</v>
      </c>
      <c r="I38" s="75">
        <f t="shared" si="1"/>
        <v>259</v>
      </c>
      <c r="J38" s="75">
        <f t="shared" si="1"/>
        <v>371</v>
      </c>
      <c r="K38" s="75">
        <f t="shared" si="1"/>
        <v>328</v>
      </c>
      <c r="L38" s="75">
        <f t="shared" si="1"/>
        <v>876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60" workbookViewId="0">
      <pane ySplit="3" topLeftCell="A29" activePane="bottomLeft" state="frozen"/>
      <selection pane="bottomLeft" activeCell="L3" sqref="L3"/>
    </sheetView>
  </sheetViews>
  <sheetFormatPr defaultRowHeight="21"/>
  <cols>
    <col min="1" max="1" width="10.140625" style="97" bestFit="1" customWidth="1"/>
    <col min="2" max="2" width="69.7109375" style="82" customWidth="1"/>
    <col min="3" max="3" width="30.28515625" style="82" customWidth="1"/>
    <col min="4" max="4" width="26.28515625" style="82" customWidth="1"/>
    <col min="5" max="6" width="22.140625" style="82" customWidth="1"/>
    <col min="7" max="7" width="20.5703125" style="82" customWidth="1"/>
    <col min="8" max="8" width="25.28515625" style="82" customWidth="1"/>
    <col min="9" max="9" width="33.7109375" style="82" customWidth="1"/>
    <col min="10" max="16384" width="9.140625" style="82"/>
  </cols>
  <sheetData>
    <row r="1" spans="1:9" ht="89.25" customHeight="1">
      <c r="A1" s="478" t="s">
        <v>298</v>
      </c>
      <c r="B1" s="479"/>
      <c r="C1" s="479"/>
      <c r="D1" s="479"/>
      <c r="E1" s="479"/>
      <c r="F1" s="479"/>
      <c r="G1" s="479"/>
      <c r="H1" s="479"/>
      <c r="I1" s="480"/>
    </row>
    <row r="2" spans="1:9" ht="202.5" customHeight="1">
      <c r="A2" s="83"/>
      <c r="B2" s="84" t="s">
        <v>1</v>
      </c>
      <c r="C2" s="85" t="s">
        <v>299</v>
      </c>
      <c r="D2" s="85" t="s">
        <v>300</v>
      </c>
      <c r="E2" s="85" t="s">
        <v>301</v>
      </c>
      <c r="F2" s="481" t="s">
        <v>302</v>
      </c>
      <c r="G2" s="481"/>
      <c r="H2" s="481"/>
      <c r="I2" s="482" t="s">
        <v>303</v>
      </c>
    </row>
    <row r="3" spans="1:9" ht="168.75">
      <c r="A3" s="83"/>
      <c r="B3" s="84"/>
      <c r="C3" s="85"/>
      <c r="D3" s="85"/>
      <c r="E3" s="85"/>
      <c r="F3" s="85" t="s">
        <v>304</v>
      </c>
      <c r="G3" s="85" t="s">
        <v>305</v>
      </c>
      <c r="H3" s="86" t="s">
        <v>306</v>
      </c>
      <c r="I3" s="483"/>
    </row>
    <row r="4" spans="1:9" ht="50.1" customHeight="1">
      <c r="A4" s="87">
        <v>1</v>
      </c>
      <c r="B4" s="88" t="s">
        <v>20</v>
      </c>
      <c r="C4" s="89">
        <v>78</v>
      </c>
      <c r="D4" s="89">
        <v>72</v>
      </c>
      <c r="E4" s="89">
        <f>C4-D4</f>
        <v>6</v>
      </c>
      <c r="F4" s="89">
        <v>2</v>
      </c>
      <c r="G4" s="89">
        <v>0</v>
      </c>
      <c r="H4" s="89">
        <f>SUM(F4,G4)</f>
        <v>2</v>
      </c>
      <c r="I4" s="89">
        <f>E4-H4</f>
        <v>4</v>
      </c>
    </row>
    <row r="5" spans="1:9" ht="50.1" customHeight="1">
      <c r="A5" s="87">
        <v>2</v>
      </c>
      <c r="B5" s="88" t="s">
        <v>25</v>
      </c>
      <c r="C5" s="89">
        <v>34</v>
      </c>
      <c r="D5" s="89">
        <v>31</v>
      </c>
      <c r="E5" s="89">
        <f t="shared" ref="E5:E28" si="0">C5-D5</f>
        <v>3</v>
      </c>
      <c r="F5" s="89"/>
      <c r="G5" s="89"/>
      <c r="H5" s="89"/>
      <c r="I5" s="89">
        <f t="shared" ref="I5:I29" si="1">E5-H5</f>
        <v>3</v>
      </c>
    </row>
    <row r="6" spans="1:9" ht="50.1" customHeight="1">
      <c r="A6" s="87">
        <v>3</v>
      </c>
      <c r="B6" s="90" t="s">
        <v>48</v>
      </c>
      <c r="C6" s="89">
        <v>119</v>
      </c>
      <c r="D6" s="89">
        <v>87</v>
      </c>
      <c r="E6" s="89">
        <f t="shared" si="0"/>
        <v>32</v>
      </c>
      <c r="F6" s="89">
        <v>3</v>
      </c>
      <c r="G6" s="89">
        <v>29</v>
      </c>
      <c r="H6" s="89">
        <v>32</v>
      </c>
      <c r="I6" s="89">
        <f t="shared" si="1"/>
        <v>0</v>
      </c>
    </row>
    <row r="7" spans="1:9" ht="50.1" customHeight="1">
      <c r="A7" s="87">
        <v>4</v>
      </c>
      <c r="B7" s="91" t="s">
        <v>53</v>
      </c>
      <c r="C7" s="89">
        <v>70</v>
      </c>
      <c r="D7" s="89">
        <v>47</v>
      </c>
      <c r="E7" s="89">
        <f t="shared" si="0"/>
        <v>23</v>
      </c>
      <c r="F7" s="89">
        <v>4</v>
      </c>
      <c r="G7" s="89">
        <v>12</v>
      </c>
      <c r="H7" s="89">
        <f t="shared" ref="H7:H28" si="2">SUM(F7,G7)</f>
        <v>16</v>
      </c>
      <c r="I7" s="89">
        <f t="shared" si="1"/>
        <v>7</v>
      </c>
    </row>
    <row r="8" spans="1:9" ht="50.1" customHeight="1">
      <c r="A8" s="87">
        <v>5</v>
      </c>
      <c r="B8" s="91" t="s">
        <v>47</v>
      </c>
      <c r="C8" s="89">
        <v>154</v>
      </c>
      <c r="D8" s="89">
        <v>123</v>
      </c>
      <c r="E8" s="89">
        <f t="shared" si="0"/>
        <v>31</v>
      </c>
      <c r="F8" s="89">
        <v>3</v>
      </c>
      <c r="G8" s="89">
        <v>11</v>
      </c>
      <c r="H8" s="89">
        <v>14</v>
      </c>
      <c r="I8" s="89">
        <v>17</v>
      </c>
    </row>
    <row r="9" spans="1:9" ht="50.1" customHeight="1">
      <c r="A9" s="87">
        <v>6</v>
      </c>
      <c r="B9" s="91" t="s">
        <v>17</v>
      </c>
      <c r="C9" s="89">
        <v>2</v>
      </c>
      <c r="D9" s="89">
        <v>1</v>
      </c>
      <c r="E9" s="89">
        <f t="shared" si="0"/>
        <v>1</v>
      </c>
      <c r="F9" s="89"/>
      <c r="G9" s="89"/>
      <c r="H9" s="89"/>
      <c r="I9" s="89">
        <f t="shared" si="1"/>
        <v>1</v>
      </c>
    </row>
    <row r="10" spans="1:9" s="92" customFormat="1" ht="50.1" customHeight="1">
      <c r="A10" s="87">
        <v>7</v>
      </c>
      <c r="B10" s="91" t="s">
        <v>18</v>
      </c>
      <c r="C10" s="89">
        <v>11</v>
      </c>
      <c r="D10" s="89">
        <v>10</v>
      </c>
      <c r="E10" s="89">
        <f t="shared" si="0"/>
        <v>1</v>
      </c>
      <c r="F10" s="89">
        <v>1</v>
      </c>
      <c r="G10" s="89"/>
      <c r="H10" s="89">
        <v>1</v>
      </c>
      <c r="I10" s="89">
        <f t="shared" si="1"/>
        <v>0</v>
      </c>
    </row>
    <row r="11" spans="1:9" ht="50.1" customHeight="1">
      <c r="A11" s="87">
        <v>8</v>
      </c>
      <c r="B11" s="93" t="s">
        <v>78</v>
      </c>
      <c r="C11" s="89">
        <v>5</v>
      </c>
      <c r="D11" s="89">
        <v>4</v>
      </c>
      <c r="E11" s="89">
        <f t="shared" si="0"/>
        <v>1</v>
      </c>
      <c r="F11" s="89"/>
      <c r="G11" s="89"/>
      <c r="H11" s="89"/>
      <c r="I11" s="89">
        <f t="shared" si="1"/>
        <v>1</v>
      </c>
    </row>
    <row r="12" spans="1:9" ht="50.1" customHeight="1">
      <c r="A12" s="87">
        <v>9</v>
      </c>
      <c r="B12" s="93" t="s">
        <v>23</v>
      </c>
      <c r="C12" s="89">
        <v>3</v>
      </c>
      <c r="D12" s="89">
        <v>3</v>
      </c>
      <c r="E12" s="89">
        <f t="shared" si="0"/>
        <v>0</v>
      </c>
      <c r="F12" s="89"/>
      <c r="G12" s="89"/>
      <c r="H12" s="89"/>
      <c r="I12" s="89">
        <f t="shared" si="1"/>
        <v>0</v>
      </c>
    </row>
    <row r="13" spans="1:9" ht="50.1" customHeight="1">
      <c r="A13" s="87">
        <v>10</v>
      </c>
      <c r="B13" s="93" t="s">
        <v>27</v>
      </c>
      <c r="C13" s="89">
        <v>2</v>
      </c>
      <c r="D13" s="89">
        <v>2</v>
      </c>
      <c r="E13" s="89">
        <f t="shared" si="0"/>
        <v>0</v>
      </c>
      <c r="F13" s="89"/>
      <c r="G13" s="89"/>
      <c r="H13" s="89"/>
      <c r="I13" s="89">
        <f t="shared" si="1"/>
        <v>0</v>
      </c>
    </row>
    <row r="14" spans="1:9" ht="50.1" customHeight="1">
      <c r="A14" s="87">
        <v>11</v>
      </c>
      <c r="B14" s="93" t="s">
        <v>167</v>
      </c>
      <c r="C14" s="89">
        <v>5</v>
      </c>
      <c r="D14" s="89">
        <v>4</v>
      </c>
      <c r="E14" s="89">
        <f t="shared" si="0"/>
        <v>1</v>
      </c>
      <c r="F14" s="89"/>
      <c r="G14" s="89"/>
      <c r="H14" s="89"/>
      <c r="I14" s="89">
        <f t="shared" si="1"/>
        <v>1</v>
      </c>
    </row>
    <row r="15" spans="1:9" ht="50.1" customHeight="1">
      <c r="A15" s="87">
        <v>12</v>
      </c>
      <c r="B15" s="93" t="s">
        <v>35</v>
      </c>
      <c r="C15" s="89">
        <v>17</v>
      </c>
      <c r="D15" s="89">
        <v>13</v>
      </c>
      <c r="E15" s="89">
        <f t="shared" si="0"/>
        <v>4</v>
      </c>
      <c r="F15" s="89"/>
      <c r="G15" s="89"/>
      <c r="H15" s="89"/>
      <c r="I15" s="89">
        <f t="shared" si="1"/>
        <v>4</v>
      </c>
    </row>
    <row r="16" spans="1:9" ht="50.1" customHeight="1">
      <c r="A16" s="87">
        <v>13</v>
      </c>
      <c r="B16" s="93" t="s">
        <v>44</v>
      </c>
      <c r="C16" s="89">
        <v>4</v>
      </c>
      <c r="D16" s="89">
        <v>2</v>
      </c>
      <c r="E16" s="89">
        <f t="shared" si="0"/>
        <v>2</v>
      </c>
      <c r="F16" s="89"/>
      <c r="G16" s="89"/>
      <c r="H16" s="89"/>
      <c r="I16" s="89">
        <f t="shared" si="1"/>
        <v>2</v>
      </c>
    </row>
    <row r="17" spans="1:9" ht="50.1" customHeight="1">
      <c r="A17" s="87">
        <v>14</v>
      </c>
      <c r="B17" s="93" t="s">
        <v>50</v>
      </c>
      <c r="C17" s="89">
        <v>4</v>
      </c>
      <c r="D17" s="89">
        <v>3</v>
      </c>
      <c r="E17" s="89">
        <f t="shared" si="0"/>
        <v>1</v>
      </c>
      <c r="F17" s="89"/>
      <c r="G17" s="89"/>
      <c r="H17" s="89"/>
      <c r="I17" s="89">
        <f t="shared" si="1"/>
        <v>1</v>
      </c>
    </row>
    <row r="18" spans="1:9" ht="50.1" customHeight="1">
      <c r="A18" s="87">
        <v>15</v>
      </c>
      <c r="B18" s="93" t="s">
        <v>169</v>
      </c>
      <c r="C18" s="89">
        <v>17</v>
      </c>
      <c r="D18" s="89">
        <v>15</v>
      </c>
      <c r="E18" s="89">
        <f t="shared" si="0"/>
        <v>2</v>
      </c>
      <c r="F18" s="89"/>
      <c r="G18" s="89"/>
      <c r="H18" s="89"/>
      <c r="I18" s="89">
        <f t="shared" si="1"/>
        <v>2</v>
      </c>
    </row>
    <row r="19" spans="1:9" ht="50.1" customHeight="1">
      <c r="A19" s="87">
        <v>16</v>
      </c>
      <c r="B19" s="93" t="s">
        <v>170</v>
      </c>
      <c r="C19" s="89">
        <v>1</v>
      </c>
      <c r="D19" s="89">
        <v>1</v>
      </c>
      <c r="E19" s="89">
        <f t="shared" si="0"/>
        <v>0</v>
      </c>
      <c r="F19" s="89"/>
      <c r="G19" s="89"/>
      <c r="H19" s="89"/>
      <c r="I19" s="89">
        <f t="shared" si="1"/>
        <v>0</v>
      </c>
    </row>
    <row r="20" spans="1:9" ht="50.1" customHeight="1">
      <c r="A20" s="87">
        <v>17</v>
      </c>
      <c r="B20" s="93" t="s">
        <v>38</v>
      </c>
      <c r="C20" s="89">
        <v>37</v>
      </c>
      <c r="D20" s="89">
        <v>27</v>
      </c>
      <c r="E20" s="89">
        <f t="shared" si="0"/>
        <v>10</v>
      </c>
      <c r="F20" s="89">
        <v>1</v>
      </c>
      <c r="G20" s="89"/>
      <c r="H20" s="89">
        <f t="shared" si="2"/>
        <v>1</v>
      </c>
      <c r="I20" s="89">
        <f t="shared" si="1"/>
        <v>9</v>
      </c>
    </row>
    <row r="21" spans="1:9" ht="50.1" customHeight="1">
      <c r="A21" s="87">
        <v>18</v>
      </c>
      <c r="B21" s="93" t="s">
        <v>307</v>
      </c>
      <c r="C21" s="89">
        <v>16</v>
      </c>
      <c r="D21" s="89">
        <v>14</v>
      </c>
      <c r="E21" s="89">
        <f t="shared" si="0"/>
        <v>2</v>
      </c>
      <c r="F21" s="89"/>
      <c r="G21" s="89"/>
      <c r="H21" s="89"/>
      <c r="I21" s="89">
        <f t="shared" si="1"/>
        <v>2</v>
      </c>
    </row>
    <row r="22" spans="1:9" ht="50.1" customHeight="1">
      <c r="A22" s="87">
        <v>19</v>
      </c>
      <c r="B22" s="93" t="s">
        <v>175</v>
      </c>
      <c r="C22" s="89">
        <v>4</v>
      </c>
      <c r="D22" s="89">
        <v>3</v>
      </c>
      <c r="E22" s="89">
        <f t="shared" si="0"/>
        <v>1</v>
      </c>
      <c r="F22" s="89"/>
      <c r="G22" s="89"/>
      <c r="H22" s="89"/>
      <c r="I22" s="89">
        <f t="shared" si="1"/>
        <v>1</v>
      </c>
    </row>
    <row r="23" spans="1:9" ht="50.1" customHeight="1">
      <c r="A23" s="87">
        <v>20</v>
      </c>
      <c r="B23" s="93" t="s">
        <v>181</v>
      </c>
      <c r="C23" s="89">
        <v>1</v>
      </c>
      <c r="D23" s="89">
        <v>0</v>
      </c>
      <c r="E23" s="89">
        <f t="shared" si="0"/>
        <v>1</v>
      </c>
      <c r="F23" s="89"/>
      <c r="G23" s="89"/>
      <c r="H23" s="89"/>
      <c r="I23" s="89">
        <f t="shared" si="1"/>
        <v>1</v>
      </c>
    </row>
    <row r="24" spans="1:9" ht="50.1" customHeight="1">
      <c r="A24" s="87">
        <v>21</v>
      </c>
      <c r="B24" s="93" t="s">
        <v>31</v>
      </c>
      <c r="C24" s="89">
        <v>3</v>
      </c>
      <c r="D24" s="89">
        <v>3</v>
      </c>
      <c r="E24" s="89">
        <f t="shared" si="0"/>
        <v>0</v>
      </c>
      <c r="F24" s="89"/>
      <c r="G24" s="89"/>
      <c r="H24" s="89"/>
      <c r="I24" s="89">
        <f t="shared" si="1"/>
        <v>0</v>
      </c>
    </row>
    <row r="25" spans="1:9" ht="66" customHeight="1">
      <c r="A25" s="94"/>
      <c r="B25" s="95" t="s">
        <v>308</v>
      </c>
      <c r="C25" s="89">
        <f>SUM(C4:C24)</f>
        <v>587</v>
      </c>
      <c r="D25" s="89">
        <f t="shared" ref="D25:H25" si="3">SUM(D4:D24)</f>
        <v>465</v>
      </c>
      <c r="E25" s="89">
        <f t="shared" si="3"/>
        <v>122</v>
      </c>
      <c r="F25" s="89">
        <f t="shared" si="3"/>
        <v>14</v>
      </c>
      <c r="G25" s="89">
        <f t="shared" si="3"/>
        <v>52</v>
      </c>
      <c r="H25" s="89">
        <f t="shared" si="3"/>
        <v>66</v>
      </c>
      <c r="I25" s="89">
        <f t="shared" si="1"/>
        <v>56</v>
      </c>
    </row>
    <row r="26" spans="1:9" ht="50.1" customHeight="1">
      <c r="A26" s="87">
        <v>1</v>
      </c>
      <c r="B26" s="88" t="s">
        <v>184</v>
      </c>
      <c r="C26" s="89">
        <v>31</v>
      </c>
      <c r="D26" s="89">
        <v>19</v>
      </c>
      <c r="E26" s="89">
        <f t="shared" si="0"/>
        <v>12</v>
      </c>
      <c r="F26" s="89">
        <v>1</v>
      </c>
      <c r="G26" s="89">
        <v>11</v>
      </c>
      <c r="H26" s="89">
        <f t="shared" si="2"/>
        <v>12</v>
      </c>
      <c r="I26" s="89">
        <f t="shared" si="1"/>
        <v>0</v>
      </c>
    </row>
    <row r="27" spans="1:9" ht="64.5" customHeight="1">
      <c r="A27" s="87">
        <v>2</v>
      </c>
      <c r="B27" s="96" t="s">
        <v>309</v>
      </c>
      <c r="C27" s="89">
        <v>169</v>
      </c>
      <c r="D27" s="89">
        <v>135</v>
      </c>
      <c r="E27" s="89">
        <f t="shared" si="0"/>
        <v>34</v>
      </c>
      <c r="F27" s="89">
        <v>0</v>
      </c>
      <c r="G27" s="89">
        <v>34</v>
      </c>
      <c r="H27" s="89">
        <f t="shared" si="2"/>
        <v>34</v>
      </c>
      <c r="I27" s="89">
        <f t="shared" si="1"/>
        <v>0</v>
      </c>
    </row>
    <row r="28" spans="1:9" ht="50.1" customHeight="1">
      <c r="A28" s="87">
        <v>3</v>
      </c>
      <c r="B28" s="88" t="s">
        <v>186</v>
      </c>
      <c r="C28" s="89">
        <v>213</v>
      </c>
      <c r="D28" s="89">
        <v>171</v>
      </c>
      <c r="E28" s="89">
        <f t="shared" si="0"/>
        <v>42</v>
      </c>
      <c r="F28" s="89">
        <v>6</v>
      </c>
      <c r="G28" s="89">
        <v>36</v>
      </c>
      <c r="H28" s="89">
        <f t="shared" si="2"/>
        <v>42</v>
      </c>
      <c r="I28" s="89">
        <f t="shared" si="1"/>
        <v>0</v>
      </c>
    </row>
    <row r="29" spans="1:9" ht="50.1" customHeight="1">
      <c r="A29" s="94"/>
      <c r="B29" s="95" t="s">
        <v>310</v>
      </c>
      <c r="C29" s="89">
        <f>SUM(C26:C28)</f>
        <v>413</v>
      </c>
      <c r="D29" s="89">
        <f t="shared" ref="D29:H29" si="4">SUM(D26:D28)</f>
        <v>325</v>
      </c>
      <c r="E29" s="89">
        <f t="shared" si="4"/>
        <v>88</v>
      </c>
      <c r="F29" s="89">
        <f t="shared" si="4"/>
        <v>7</v>
      </c>
      <c r="G29" s="89">
        <f t="shared" si="4"/>
        <v>81</v>
      </c>
      <c r="H29" s="89">
        <f t="shared" si="4"/>
        <v>88</v>
      </c>
      <c r="I29" s="89">
        <f t="shared" si="1"/>
        <v>0</v>
      </c>
    </row>
    <row r="30" spans="1:9" ht="50.1" customHeight="1">
      <c r="A30" s="87"/>
      <c r="B30" s="88" t="s">
        <v>191</v>
      </c>
      <c r="C30" s="89">
        <f>C25+C29</f>
        <v>1000</v>
      </c>
      <c r="D30" s="89">
        <f t="shared" ref="D30:I30" si="5">D25+D29</f>
        <v>790</v>
      </c>
      <c r="E30" s="89">
        <f t="shared" si="5"/>
        <v>210</v>
      </c>
      <c r="F30" s="89">
        <f t="shared" si="5"/>
        <v>21</v>
      </c>
      <c r="G30" s="89">
        <f t="shared" si="5"/>
        <v>133</v>
      </c>
      <c r="H30" s="89">
        <f t="shared" si="5"/>
        <v>154</v>
      </c>
      <c r="I30" s="89">
        <f t="shared" si="5"/>
        <v>56</v>
      </c>
    </row>
    <row r="31" spans="1:9" ht="121.5" hidden="1" customHeight="1">
      <c r="A31" s="484" t="s">
        <v>311</v>
      </c>
      <c r="B31" s="484"/>
      <c r="C31" s="484"/>
      <c r="D31" s="484"/>
      <c r="E31" s="484"/>
      <c r="F31" s="484"/>
      <c r="G31" s="484"/>
      <c r="H31" s="484"/>
      <c r="I31" s="484"/>
    </row>
  </sheetData>
  <mergeCells count="4">
    <mergeCell ref="A1:I1"/>
    <mergeCell ref="F2:H2"/>
    <mergeCell ref="I2:I3"/>
    <mergeCell ref="A31:I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Anx 1</vt:lpstr>
      <vt:lpstr>Anx 1 contd..</vt:lpstr>
      <vt:lpstr>Anx 2 - PMJDY Bank Wise</vt:lpstr>
      <vt:lpstr>Anx 2 - PMJDY Dist Wise</vt:lpstr>
      <vt:lpstr>Anx 3 - SSS Summary</vt:lpstr>
      <vt:lpstr>Anx 3 - SSS BANK WISE</vt:lpstr>
      <vt:lpstr>Anx 3 - SSS - DIST WISE</vt:lpstr>
      <vt:lpstr>Anx 3 - CLAIMS</vt:lpstr>
      <vt:lpstr>Anx 4 - Above 5000 - Bank Wise</vt:lpstr>
      <vt:lpstr>Anx 4 - Above 5000 - Dist Wise</vt:lpstr>
      <vt:lpstr>Ann 5 - Mudra</vt:lpstr>
      <vt:lpstr>Anx 6 - SUI</vt:lpstr>
      <vt:lpstr>Anx 11 &amp; 12</vt:lpstr>
      <vt:lpstr>Anx 13</vt:lpstr>
      <vt:lpstr>Anx 14</vt:lpstr>
      <vt:lpstr>Anx 15</vt:lpstr>
      <vt:lpstr>Anx 16</vt:lpstr>
      <vt:lpstr>Anx 41</vt:lpstr>
      <vt:lpstr>Anx 42</vt:lpstr>
      <vt:lpstr>Anx 44</vt:lpstr>
      <vt:lpstr>Anx 45</vt:lpstr>
      <vt:lpstr>Anx 46</vt:lpstr>
      <vt:lpstr>Anx 46 contd..</vt:lpstr>
      <vt:lpstr>Anx 47 - LBS-MIS-I</vt:lpstr>
      <vt:lpstr>Anx 47 - LBS-MIS-II</vt:lpstr>
      <vt:lpstr>Anx 47 - LBS-MIS-III</vt:lpstr>
      <vt:lpstr>Anx 48</vt:lpstr>
      <vt:lpstr>Anx 49 - SHG Comm. Bks</vt:lpstr>
      <vt:lpstr>Anx 49 - SHG RRB Bks</vt:lpstr>
      <vt:lpstr>Anx 49 - SHG Coop. Bks</vt:lpstr>
      <vt:lpstr>Anx 49 - SHG All Banks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2018-01-17T08:02:53Z</dcterms:modified>
</cp:coreProperties>
</file>