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32" i="1"/>
  <c r="E32"/>
  <c r="D32"/>
  <c r="C32"/>
  <c r="F31"/>
  <c r="E31"/>
  <c r="D31"/>
  <c r="C31"/>
  <c r="F30"/>
  <c r="E30"/>
  <c r="D30"/>
  <c r="C30"/>
  <c r="F29"/>
  <c r="E29"/>
  <c r="D29"/>
  <c r="C29"/>
  <c r="F28"/>
  <c r="F33" s="1"/>
  <c r="E28"/>
  <c r="E33" s="1"/>
  <c r="D28"/>
  <c r="D33" s="1"/>
  <c r="C28"/>
  <c r="C33" s="1"/>
  <c r="F26"/>
  <c r="E26"/>
  <c r="D26"/>
  <c r="C26"/>
  <c r="F25"/>
  <c r="F34" s="1"/>
  <c r="E25"/>
  <c r="E34" s="1"/>
  <c r="D25"/>
  <c r="D34" s="1"/>
  <c r="C25"/>
  <c r="C34" s="1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F9" s="1"/>
  <c r="E10"/>
  <c r="E9" s="1"/>
  <c r="D10"/>
  <c r="C10"/>
  <c r="D9"/>
  <c r="C9"/>
  <c r="A2"/>
</calcChain>
</file>

<file path=xl/sharedStrings.xml><?xml version="1.0" encoding="utf-8"?>
<sst xmlns="http://schemas.openxmlformats.org/spreadsheetml/2006/main" count="62" uniqueCount="59">
  <si>
    <t>ANNEXURE-</t>
  </si>
  <si>
    <t>LBS-MIS-II</t>
  </si>
  <si>
    <t>TOTAL FOR STATE</t>
  </si>
  <si>
    <t>No. in actuals , Amount in Rs Lakh</t>
  </si>
  <si>
    <t>Name of the State/Union Territory: KARNATAKA</t>
  </si>
  <si>
    <t>PUBLIC SECTOR BANKS</t>
  </si>
  <si>
    <t xml:space="preserve">Sr. No </t>
  </si>
  <si>
    <t>Sector</t>
  </si>
  <si>
    <t>Disbursements upto the end of current quarter</t>
  </si>
  <si>
    <t xml:space="preserve">Outstanding upto the end of current quarter </t>
  </si>
  <si>
    <t>Number</t>
  </si>
  <si>
    <t>Amount</t>
  </si>
  <si>
    <t xml:space="preserve">Number </t>
  </si>
  <si>
    <t>Priority Sector</t>
  </si>
  <si>
    <t>1A</t>
  </si>
  <si>
    <t>Agriculture= 1A(i)+1A(ii)+1A(iii)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</si>
  <si>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</si>
  <si>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</si>
  <si>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</si>
  <si>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</si>
  <si>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</si>
  <si>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</si>
  <si>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</si>
  <si>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</si>
  <si>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</si>
  <si>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 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</si>
  <si>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</si>
  <si>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</si>
  <si>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</si>
  <si>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</si>
  <si>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</si>
  <si>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</si>
  <si>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</si>
  <si>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</si>
  <si>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</si>
  <si>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</si>
  <si>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</si>
  <si>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</si>
  <si>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</si>
  <si>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</si>
  <si>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</si>
  <si>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</si>
  <si>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</si>
  <si>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</si>
  <si>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</si>
  <si>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</si>
  <si>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</si>
  <si>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</si>
  <si>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</si>
  <si>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</si>
  <si>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</si>
  <si>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</si>
  <si>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</si>
  <si>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</si>
  <si>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</si>
  <si>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</si>
  <si>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</si>
  <si>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Sub-total=4A+4B+4C+4D+4E</t>
  </si>
  <si>
    <t>Total=2+5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</si>
</sst>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/>
    <xf numFmtId="1" fontId="2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3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NumberFormat="1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Alignment="1" applyProtection="1">
      <alignment wrapText="1"/>
      <protection locked="0"/>
    </xf>
    <xf numFmtId="0" fontId="4" fillId="3" borderId="0" xfId="0" applyNumberFormat="1" applyFont="1" applyFill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DECEMBER%20QUARTER%202019\Data%20downloaded%20from%20the%20Portal%20-%20FINAL\bank-2-ACP-BAL%20OS-LBS-MIS%201-3%20REPORTS%20-%202020-03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C11">
            <v>2027301</v>
          </cell>
          <cell r="D11">
            <v>23357.320875181002</v>
          </cell>
          <cell r="E11">
            <v>3365321</v>
          </cell>
          <cell r="F11">
            <v>55786.703159295001</v>
          </cell>
        </row>
        <row r="12">
          <cell r="C12">
            <v>6848</v>
          </cell>
          <cell r="D12">
            <v>301.75505410800002</v>
          </cell>
          <cell r="E12">
            <v>179079</v>
          </cell>
          <cell r="F12">
            <v>2476.5652134070001</v>
          </cell>
        </row>
        <row r="13">
          <cell r="C13">
            <v>39286</v>
          </cell>
          <cell r="D13">
            <v>5379.1583519830001</v>
          </cell>
          <cell r="E13">
            <v>51482</v>
          </cell>
          <cell r="F13">
            <v>7238.0789325559999</v>
          </cell>
        </row>
        <row r="14">
          <cell r="C14">
            <v>49471870</v>
          </cell>
          <cell r="D14">
            <v>36500.068042166</v>
          </cell>
          <cell r="E14">
            <v>713168</v>
          </cell>
          <cell r="F14">
            <v>56979.338840167897</v>
          </cell>
        </row>
        <row r="15">
          <cell r="C15">
            <v>49384665</v>
          </cell>
          <cell r="D15">
            <v>12932.111743508</v>
          </cell>
          <cell r="E15">
            <v>536073</v>
          </cell>
          <cell r="F15">
            <v>18716.882221708998</v>
          </cell>
        </row>
        <row r="16">
          <cell r="C16">
            <v>34474</v>
          </cell>
          <cell r="D16">
            <v>13192.443229412</v>
          </cell>
          <cell r="E16">
            <v>64551</v>
          </cell>
          <cell r="F16">
            <v>19532.056555146999</v>
          </cell>
        </row>
        <row r="17">
          <cell r="C17">
            <v>5054</v>
          </cell>
          <cell r="D17">
            <v>3854.3892329390001</v>
          </cell>
          <cell r="E17">
            <v>4703</v>
          </cell>
          <cell r="F17">
            <v>9255.3687867299996</v>
          </cell>
        </row>
        <row r="18">
          <cell r="C18">
            <v>474</v>
          </cell>
          <cell r="D18">
            <v>20.653686307000001</v>
          </cell>
          <cell r="E18">
            <v>1266</v>
          </cell>
          <cell r="F18">
            <v>87.502776581999996</v>
          </cell>
        </row>
        <row r="19">
          <cell r="C19">
            <v>47203</v>
          </cell>
          <cell r="D19">
            <v>6500.4701500000001</v>
          </cell>
          <cell r="E19">
            <v>106575</v>
          </cell>
          <cell r="F19">
            <v>9387.5285000000003</v>
          </cell>
        </row>
        <row r="20">
          <cell r="C20">
            <v>6052</v>
          </cell>
          <cell r="D20">
            <v>5091.4780479999999</v>
          </cell>
          <cell r="E20">
            <v>1527</v>
          </cell>
          <cell r="F20">
            <v>1843.3375301619999</v>
          </cell>
        </row>
        <row r="21">
          <cell r="C21">
            <v>56973</v>
          </cell>
          <cell r="D21">
            <v>896.76957800000002</v>
          </cell>
          <cell r="E21">
            <v>181274</v>
          </cell>
          <cell r="F21">
            <v>4995.4028838129998</v>
          </cell>
        </row>
        <row r="22">
          <cell r="C22">
            <v>71813</v>
          </cell>
          <cell r="D22">
            <v>2143.8561490000002</v>
          </cell>
          <cell r="E22">
            <v>275820</v>
          </cell>
          <cell r="F22">
            <v>25196.820709889002</v>
          </cell>
        </row>
        <row r="23">
          <cell r="C23">
            <v>308</v>
          </cell>
          <cell r="D23">
            <v>44.611494903000001</v>
          </cell>
          <cell r="E23">
            <v>493</v>
          </cell>
          <cell r="F23">
            <v>152.240941491</v>
          </cell>
        </row>
        <row r="24">
          <cell r="C24">
            <v>35</v>
          </cell>
          <cell r="D24">
            <v>0.79664400000000002</v>
          </cell>
          <cell r="E24">
            <v>1230</v>
          </cell>
          <cell r="F24">
            <v>152.43761304899999</v>
          </cell>
        </row>
        <row r="25">
          <cell r="C25">
            <v>22231</v>
          </cell>
          <cell r="D25">
            <v>274.54791899999998</v>
          </cell>
          <cell r="E25">
            <v>214919</v>
          </cell>
          <cell r="F25">
            <v>4237.9702643669998</v>
          </cell>
        </row>
        <row r="26">
          <cell r="C26">
            <v>51702717</v>
          </cell>
          <cell r="D26">
            <v>73990.362156341012</v>
          </cell>
          <cell r="E26">
            <v>4984313</v>
          </cell>
          <cell r="F26">
            <v>159058.8960881969</v>
          </cell>
        </row>
        <row r="27">
          <cell r="C27">
            <v>1620645</v>
          </cell>
          <cell r="D27">
            <v>38499.683277525</v>
          </cell>
          <cell r="E27">
            <v>2460448</v>
          </cell>
          <cell r="F27">
            <v>48838.297178590998</v>
          </cell>
        </row>
        <row r="29">
          <cell r="C29">
            <v>353</v>
          </cell>
          <cell r="D29">
            <v>613.99270000000001</v>
          </cell>
          <cell r="E29">
            <v>871</v>
          </cell>
          <cell r="F29">
            <v>379.76100000000002</v>
          </cell>
        </row>
        <row r="30">
          <cell r="C30">
            <v>4709</v>
          </cell>
          <cell r="D30">
            <v>429.75622868200003</v>
          </cell>
          <cell r="E30">
            <v>14377</v>
          </cell>
          <cell r="F30">
            <v>1766.8430233399999</v>
          </cell>
        </row>
        <row r="31">
          <cell r="C31">
            <v>55437</v>
          </cell>
          <cell r="D31">
            <v>14183.795251101001</v>
          </cell>
          <cell r="E31">
            <v>301721</v>
          </cell>
          <cell r="F31">
            <v>74213.283151381998</v>
          </cell>
        </row>
        <row r="32">
          <cell r="C32">
            <v>130517</v>
          </cell>
          <cell r="D32">
            <v>3931.7299926609999</v>
          </cell>
          <cell r="E32">
            <v>638764</v>
          </cell>
          <cell r="F32">
            <v>15683.491371238</v>
          </cell>
        </row>
        <row r="33">
          <cell r="C33">
            <v>266934</v>
          </cell>
          <cell r="D33">
            <v>46971.803195031003</v>
          </cell>
          <cell r="E33">
            <v>1187185</v>
          </cell>
          <cell r="F33">
            <v>141851.824553099</v>
          </cell>
        </row>
      </sheetData>
      <sheetData sheetId="18">
        <row r="11">
          <cell r="C11">
            <v>1426573</v>
          </cell>
          <cell r="D11">
            <v>18480.1783043289</v>
          </cell>
          <cell r="E11">
            <v>1848498</v>
          </cell>
          <cell r="F11">
            <v>18375.082425442899</v>
          </cell>
        </row>
        <row r="12">
          <cell r="C12">
            <v>56565</v>
          </cell>
          <cell r="D12">
            <v>989.04853981500003</v>
          </cell>
          <cell r="E12">
            <v>780</v>
          </cell>
          <cell r="F12">
            <v>288.78003988299997</v>
          </cell>
        </row>
        <row r="13">
          <cell r="C13">
            <v>72851</v>
          </cell>
          <cell r="D13">
            <v>3560.13472304887</v>
          </cell>
          <cell r="E13">
            <v>50310</v>
          </cell>
          <cell r="F13">
            <v>4108.9219135513404</v>
          </cell>
        </row>
        <row r="14">
          <cell r="C14">
            <v>656585</v>
          </cell>
          <cell r="D14">
            <v>28423.8758116842</v>
          </cell>
          <cell r="E14">
            <v>645080</v>
          </cell>
          <cell r="F14">
            <v>34305.728591010302</v>
          </cell>
        </row>
        <row r="15">
          <cell r="C15">
            <v>505712</v>
          </cell>
          <cell r="D15">
            <v>11866.316159477599</v>
          </cell>
          <cell r="E15">
            <v>567861</v>
          </cell>
          <cell r="F15">
            <v>13875.531072072001</v>
          </cell>
        </row>
        <row r="16">
          <cell r="C16">
            <v>142607</v>
          </cell>
          <cell r="D16">
            <v>11896.715603955599</v>
          </cell>
          <cell r="E16">
            <v>64900</v>
          </cell>
          <cell r="F16">
            <v>15421.3818475875</v>
          </cell>
        </row>
        <row r="17">
          <cell r="C17">
            <v>7973</v>
          </cell>
          <cell r="D17">
            <v>4638.0999213979503</v>
          </cell>
          <cell r="E17">
            <v>9867</v>
          </cell>
          <cell r="F17">
            <v>4710.6966203188003</v>
          </cell>
        </row>
        <row r="18">
          <cell r="C18">
            <v>220</v>
          </cell>
          <cell r="D18">
            <v>3.0251268530000002</v>
          </cell>
          <cell r="E18">
            <v>415</v>
          </cell>
          <cell r="F18">
            <v>4.5699687879999997</v>
          </cell>
        </row>
        <row r="19">
          <cell r="C19">
            <v>73</v>
          </cell>
          <cell r="D19">
            <v>19.719000000000001</v>
          </cell>
          <cell r="E19">
            <v>2037</v>
          </cell>
          <cell r="F19">
            <v>293.54908224399998</v>
          </cell>
        </row>
        <row r="20">
          <cell r="C20">
            <v>15</v>
          </cell>
          <cell r="D20">
            <v>14.814774953000001</v>
          </cell>
          <cell r="E20">
            <v>6</v>
          </cell>
          <cell r="F20">
            <v>2.5057999999999998</v>
          </cell>
        </row>
        <row r="21">
          <cell r="C21">
            <v>3679</v>
          </cell>
          <cell r="D21">
            <v>66.660977201999998</v>
          </cell>
          <cell r="E21">
            <v>10185</v>
          </cell>
          <cell r="F21">
            <v>338.81676829100002</v>
          </cell>
        </row>
        <row r="22">
          <cell r="C22">
            <v>31116</v>
          </cell>
          <cell r="D22">
            <v>1609.233463606</v>
          </cell>
          <cell r="E22">
            <v>95134</v>
          </cell>
          <cell r="F22">
            <v>8678.22356480901</v>
          </cell>
        </row>
        <row r="23">
          <cell r="C23">
            <v>993</v>
          </cell>
          <cell r="D23">
            <v>11.221113772000001</v>
          </cell>
          <cell r="E23">
            <v>1342</v>
          </cell>
          <cell r="F23">
            <v>20.100962161000002</v>
          </cell>
        </row>
        <row r="24">
          <cell r="C24">
            <v>10</v>
          </cell>
          <cell r="D24">
            <v>1.2740499999999999</v>
          </cell>
          <cell r="E24">
            <v>251</v>
          </cell>
          <cell r="F24">
            <v>73.676145027000004</v>
          </cell>
        </row>
        <row r="25">
          <cell r="C25">
            <v>172172</v>
          </cell>
          <cell r="D25">
            <v>1135.882923269</v>
          </cell>
          <cell r="E25">
            <v>345332</v>
          </cell>
          <cell r="F25">
            <v>1031.82787131994</v>
          </cell>
        </row>
        <row r="26">
          <cell r="C26">
            <v>2420559</v>
          </cell>
          <cell r="D26">
            <v>54292.324681678998</v>
          </cell>
          <cell r="E26">
            <v>2996918</v>
          </cell>
          <cell r="F26">
            <v>67223.664081495444</v>
          </cell>
        </row>
        <row r="27">
          <cell r="C27">
            <v>2059760</v>
          </cell>
          <cell r="D27">
            <v>11615.1407611041</v>
          </cell>
          <cell r="E27">
            <v>2668935</v>
          </cell>
          <cell r="F27">
            <v>17232.6820710215</v>
          </cell>
        </row>
        <row r="29">
          <cell r="C29">
            <v>33206</v>
          </cell>
          <cell r="D29">
            <v>485.792106461</v>
          </cell>
          <cell r="E29">
            <v>2790</v>
          </cell>
          <cell r="F29">
            <v>424.14790701099997</v>
          </cell>
        </row>
        <row r="30">
          <cell r="C30">
            <v>422</v>
          </cell>
          <cell r="D30">
            <v>31.7555209</v>
          </cell>
          <cell r="E30">
            <v>834</v>
          </cell>
          <cell r="F30">
            <v>113.45717786100001</v>
          </cell>
        </row>
        <row r="31">
          <cell r="C31">
            <v>20673</v>
          </cell>
          <cell r="D31">
            <v>7682.120209574</v>
          </cell>
          <cell r="E31">
            <v>74086</v>
          </cell>
          <cell r="F31">
            <v>25663.9712777528</v>
          </cell>
        </row>
        <row r="32">
          <cell r="C32">
            <v>199378</v>
          </cell>
          <cell r="D32">
            <v>9780.0497093899903</v>
          </cell>
          <cell r="E32">
            <v>436365</v>
          </cell>
          <cell r="F32">
            <v>16611.994037805001</v>
          </cell>
        </row>
        <row r="33">
          <cell r="C33">
            <v>2102168</v>
          </cell>
          <cell r="D33">
            <v>97499.198795769495</v>
          </cell>
          <cell r="E33">
            <v>3854471</v>
          </cell>
          <cell r="F33">
            <v>147936.22072680501</v>
          </cell>
        </row>
      </sheetData>
      <sheetData sheetId="19">
        <row r="11">
          <cell r="C11">
            <v>873451</v>
          </cell>
          <cell r="D11">
            <v>7229.2705153709903</v>
          </cell>
          <cell r="E11">
            <v>1652251</v>
          </cell>
          <cell r="F11">
            <v>21800.536912911401</v>
          </cell>
        </row>
        <row r="12">
          <cell r="C12">
            <v>2133</v>
          </cell>
          <cell r="D12">
            <v>50.096249999999998</v>
          </cell>
          <cell r="E12">
            <v>26357</v>
          </cell>
          <cell r="F12">
            <v>761.99202701800004</v>
          </cell>
        </row>
        <row r="13">
          <cell r="C13">
            <v>897</v>
          </cell>
          <cell r="D13">
            <v>9.5941910999999998</v>
          </cell>
          <cell r="E13">
            <v>4996</v>
          </cell>
          <cell r="F13">
            <v>107.898014585</v>
          </cell>
        </row>
        <row r="14">
          <cell r="C14">
            <v>100820</v>
          </cell>
          <cell r="D14">
            <v>1513.99502874</v>
          </cell>
          <cell r="E14">
            <v>376235</v>
          </cell>
          <cell r="F14">
            <v>3761.2928538169999</v>
          </cell>
        </row>
        <row r="15">
          <cell r="C15">
            <v>95741</v>
          </cell>
          <cell r="D15">
            <v>1161.3793287399999</v>
          </cell>
          <cell r="E15">
            <v>367945</v>
          </cell>
          <cell r="F15">
            <v>3095.2479984480001</v>
          </cell>
        </row>
        <row r="16">
          <cell r="C16">
            <v>5079</v>
          </cell>
          <cell r="D16">
            <v>352.6157</v>
          </cell>
          <cell r="E16">
            <v>8270</v>
          </cell>
          <cell r="F16">
            <v>600.949711729</v>
          </cell>
        </row>
        <row r="17">
          <cell r="C17">
            <v>0</v>
          </cell>
          <cell r="D17">
            <v>0</v>
          </cell>
          <cell r="E17">
            <v>20</v>
          </cell>
          <cell r="F17">
            <v>65.095143640000003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4041</v>
          </cell>
          <cell r="D21">
            <v>39.948686722142902</v>
          </cell>
          <cell r="E21">
            <v>25148</v>
          </cell>
          <cell r="F21">
            <v>545.19515126600004</v>
          </cell>
        </row>
        <row r="22">
          <cell r="C22">
            <v>5443</v>
          </cell>
          <cell r="D22">
            <v>223.68509460000001</v>
          </cell>
          <cell r="E22">
            <v>32794</v>
          </cell>
          <cell r="F22">
            <v>1903.320748893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260</v>
          </cell>
          <cell r="D24">
            <v>0.37214999999999998</v>
          </cell>
          <cell r="E24">
            <v>10212</v>
          </cell>
          <cell r="F24">
            <v>21.926543498000001</v>
          </cell>
        </row>
        <row r="25">
          <cell r="C25">
            <v>42149</v>
          </cell>
          <cell r="D25">
            <v>195.7456</v>
          </cell>
          <cell r="E25">
            <v>16375</v>
          </cell>
          <cell r="F25">
            <v>221.38243132564801</v>
          </cell>
        </row>
        <row r="26">
          <cell r="C26">
            <v>1029194</v>
          </cell>
          <cell r="D26">
            <v>9262.7075165331316</v>
          </cell>
          <cell r="E26">
            <v>2144368</v>
          </cell>
          <cell r="F26">
            <v>29123.544683314049</v>
          </cell>
        </row>
        <row r="27">
          <cell r="C27">
            <v>443417</v>
          </cell>
          <cell r="D27">
            <v>3554.4086368329999</v>
          </cell>
          <cell r="E27">
            <v>1481761</v>
          </cell>
          <cell r="F27">
            <v>15751.913371335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58</v>
          </cell>
          <cell r="D30">
            <v>6.5564812000000003</v>
          </cell>
          <cell r="E30">
            <v>209</v>
          </cell>
          <cell r="F30">
            <v>32.018860611000001</v>
          </cell>
        </row>
        <row r="31">
          <cell r="C31">
            <v>378</v>
          </cell>
          <cell r="D31">
            <v>78.835010100000005</v>
          </cell>
          <cell r="E31">
            <v>1351</v>
          </cell>
          <cell r="F31">
            <v>356.887605253</v>
          </cell>
        </row>
        <row r="32">
          <cell r="C32">
            <v>10117</v>
          </cell>
          <cell r="D32">
            <v>258.48370031000002</v>
          </cell>
          <cell r="E32">
            <v>51725</v>
          </cell>
          <cell r="F32">
            <v>731.61996354500002</v>
          </cell>
        </row>
        <row r="33">
          <cell r="C33">
            <v>74182</v>
          </cell>
          <cell r="D33">
            <v>913.47509999999897</v>
          </cell>
          <cell r="E33">
            <v>131186</v>
          </cell>
          <cell r="F33">
            <v>1665.379050779</v>
          </cell>
        </row>
      </sheetData>
      <sheetData sheetId="20">
        <row r="11">
          <cell r="C11">
            <v>1659885</v>
          </cell>
          <cell r="D11">
            <v>9468.3451999999997</v>
          </cell>
          <cell r="E11">
            <v>2561728</v>
          </cell>
          <cell r="F11">
            <v>15851.341</v>
          </cell>
        </row>
        <row r="12">
          <cell r="C12">
            <v>1027</v>
          </cell>
          <cell r="D12">
            <v>17.302199999999999</v>
          </cell>
          <cell r="E12">
            <v>100780</v>
          </cell>
          <cell r="F12">
            <v>360.7577</v>
          </cell>
        </row>
        <row r="13">
          <cell r="C13">
            <v>0</v>
          </cell>
          <cell r="D13">
            <v>0</v>
          </cell>
          <cell r="E13">
            <v>337</v>
          </cell>
          <cell r="F13">
            <v>5.1407702999999998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3</v>
          </cell>
          <cell r="D21">
            <v>0.17249999999999999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1660915</v>
          </cell>
          <cell r="D26">
            <v>9485.8199000000004</v>
          </cell>
          <cell r="E26">
            <v>2662845</v>
          </cell>
          <cell r="F26">
            <v>16217.239470300001</v>
          </cell>
        </row>
        <row r="27">
          <cell r="C27">
            <v>461332</v>
          </cell>
          <cell r="D27">
            <v>2865.6588999999999</v>
          </cell>
          <cell r="E27">
            <v>1861562</v>
          </cell>
          <cell r="F27">
            <v>10275.003500000001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3</v>
          </cell>
          <cell r="D30">
            <v>0.17249999999999999</v>
          </cell>
          <cell r="E30">
            <v>52</v>
          </cell>
          <cell r="F30">
            <v>3.6865000000000001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14471</v>
          </cell>
          <cell r="D33">
            <v>3157.73</v>
          </cell>
          <cell r="E33">
            <v>1145758</v>
          </cell>
          <cell r="F33">
            <v>11595.9156</v>
          </cell>
        </row>
      </sheetData>
      <sheetData sheetId="21">
        <row r="3">
          <cell r="A3" t="str">
            <v>Statement showing Disbursements and Outstanding  for the quarter ended :  DEC 2019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1145</v>
          </cell>
          <cell r="D14">
            <v>357.77550000000002</v>
          </cell>
          <cell r="E14">
            <v>3691</v>
          </cell>
          <cell r="F14">
            <v>2190.6858000000002</v>
          </cell>
        </row>
        <row r="15">
          <cell r="C15">
            <v>120</v>
          </cell>
          <cell r="D15">
            <v>12.185499999999999</v>
          </cell>
          <cell r="E15">
            <v>689</v>
          </cell>
          <cell r="F15">
            <v>105.67019999999999</v>
          </cell>
        </row>
        <row r="16">
          <cell r="C16">
            <v>969</v>
          </cell>
          <cell r="D16">
            <v>318.19510000000002</v>
          </cell>
          <cell r="E16">
            <v>2741</v>
          </cell>
          <cell r="F16">
            <v>1789.2389000000001</v>
          </cell>
        </row>
        <row r="17">
          <cell r="C17">
            <v>26</v>
          </cell>
          <cell r="D17">
            <v>21.153500000000001</v>
          </cell>
          <cell r="E17">
            <v>82</v>
          </cell>
          <cell r="F17">
            <v>166.68520000000001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30</v>
          </cell>
          <cell r="D19">
            <v>6.2413999999999996</v>
          </cell>
          <cell r="E19">
            <v>179</v>
          </cell>
          <cell r="F19">
            <v>129.0915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1145</v>
          </cell>
          <cell r="D26">
            <v>357.77550000000002</v>
          </cell>
          <cell r="E26">
            <v>3691</v>
          </cell>
          <cell r="F26">
            <v>2190.6858000000002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22">
        <row r="11">
          <cell r="C11">
            <v>114625</v>
          </cell>
          <cell r="D11">
            <v>607.278412</v>
          </cell>
          <cell r="E11">
            <v>261205</v>
          </cell>
          <cell r="F11">
            <v>747.78252699999996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62592</v>
          </cell>
          <cell r="D14">
            <v>1055.8208480000001</v>
          </cell>
          <cell r="E14">
            <v>163306</v>
          </cell>
          <cell r="F14">
            <v>790.86838999999998</v>
          </cell>
        </row>
        <row r="15">
          <cell r="C15">
            <v>55703</v>
          </cell>
          <cell r="D15">
            <v>561.86896999999999</v>
          </cell>
          <cell r="E15">
            <v>160435</v>
          </cell>
          <cell r="F15">
            <v>560.34467500000005</v>
          </cell>
        </row>
        <row r="16">
          <cell r="C16">
            <v>3483</v>
          </cell>
          <cell r="D16">
            <v>283.44047799999998</v>
          </cell>
          <cell r="E16">
            <v>2819</v>
          </cell>
          <cell r="F16">
            <v>224.52371500000001</v>
          </cell>
        </row>
        <row r="17">
          <cell r="C17">
            <v>3406</v>
          </cell>
          <cell r="D17">
            <v>210.51140000000001</v>
          </cell>
          <cell r="E17">
            <v>52</v>
          </cell>
          <cell r="F17">
            <v>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11201</v>
          </cell>
          <cell r="D22">
            <v>117.299043</v>
          </cell>
          <cell r="E22">
            <v>33470</v>
          </cell>
          <cell r="F22">
            <v>218.14020099999999</v>
          </cell>
        </row>
        <row r="23">
          <cell r="C23">
            <v>0</v>
          </cell>
          <cell r="D23">
            <v>0</v>
          </cell>
          <cell r="E23">
            <v>219675</v>
          </cell>
          <cell r="F23">
            <v>426.70920899999999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111331</v>
          </cell>
          <cell r="D25">
            <v>353.36881799999998</v>
          </cell>
          <cell r="E25">
            <v>0</v>
          </cell>
          <cell r="F25">
            <v>0</v>
          </cell>
        </row>
        <row r="26">
          <cell r="C26">
            <v>299749</v>
          </cell>
          <cell r="D26">
            <v>2133.7671209999999</v>
          </cell>
          <cell r="E26">
            <v>677656</v>
          </cell>
          <cell r="F26">
            <v>2183.5003269999997</v>
          </cell>
        </row>
        <row r="27">
          <cell r="C27">
            <v>142103</v>
          </cell>
          <cell r="D27">
            <v>456.357506</v>
          </cell>
          <cell r="E27">
            <v>442833</v>
          </cell>
          <cell r="F27">
            <v>812.878379</v>
          </cell>
        </row>
        <row r="29">
          <cell r="C29">
            <v>6</v>
          </cell>
          <cell r="D29">
            <v>2.1899999999999999E-2</v>
          </cell>
          <cell r="E29">
            <v>204</v>
          </cell>
          <cell r="F29">
            <v>0.173012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223</v>
          </cell>
          <cell r="D31">
            <v>20.227540000000001</v>
          </cell>
          <cell r="E31">
            <v>903</v>
          </cell>
          <cell r="F31">
            <v>41.363044000000002</v>
          </cell>
        </row>
        <row r="32">
          <cell r="C32">
            <v>520</v>
          </cell>
          <cell r="D32">
            <v>8.7944840000000006</v>
          </cell>
          <cell r="E32">
            <v>732</v>
          </cell>
          <cell r="F32">
            <v>10.69641</v>
          </cell>
        </row>
        <row r="33">
          <cell r="C33">
            <v>54554</v>
          </cell>
          <cell r="D33">
            <v>1306.792496</v>
          </cell>
          <cell r="E33">
            <v>91028</v>
          </cell>
          <cell r="F33">
            <v>1299.358563</v>
          </cell>
        </row>
      </sheetData>
      <sheetData sheetId="23">
        <row r="11">
          <cell r="C11">
            <v>0</v>
          </cell>
          <cell r="D11">
            <v>0</v>
          </cell>
          <cell r="E11">
            <v>261205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163306</v>
          </cell>
        </row>
        <row r="15">
          <cell r="C15">
            <v>0</v>
          </cell>
          <cell r="D15">
            <v>0</v>
          </cell>
          <cell r="E15">
            <v>160435</v>
          </cell>
        </row>
        <row r="16">
          <cell r="C16">
            <v>0</v>
          </cell>
          <cell r="D16">
            <v>0</v>
          </cell>
          <cell r="E16">
            <v>2819</v>
          </cell>
        </row>
        <row r="17">
          <cell r="C17">
            <v>0</v>
          </cell>
          <cell r="D17">
            <v>0</v>
          </cell>
          <cell r="E17">
            <v>52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33470</v>
          </cell>
        </row>
        <row r="23">
          <cell r="C23">
            <v>0</v>
          </cell>
          <cell r="D23">
            <v>0</v>
          </cell>
          <cell r="E23">
            <v>219675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677656</v>
          </cell>
        </row>
        <row r="27">
          <cell r="C27">
            <v>0</v>
          </cell>
          <cell r="D27">
            <v>0</v>
          </cell>
          <cell r="E27">
            <v>442833</v>
          </cell>
        </row>
        <row r="29">
          <cell r="C29">
            <v>0</v>
          </cell>
          <cell r="D29">
            <v>0</v>
          </cell>
          <cell r="E29">
            <v>204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903</v>
          </cell>
        </row>
        <row r="32">
          <cell r="C32">
            <v>0</v>
          </cell>
          <cell r="D32">
            <v>0</v>
          </cell>
          <cell r="E32">
            <v>732</v>
          </cell>
        </row>
        <row r="33">
          <cell r="C33">
            <v>0</v>
          </cell>
          <cell r="D33">
            <v>0</v>
          </cell>
          <cell r="E33">
            <v>91028</v>
          </cell>
        </row>
      </sheetData>
      <sheetData sheetId="24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B36" sqref="B36:F36"/>
    </sheetView>
  </sheetViews>
  <sheetFormatPr defaultColWidth="25.7109375" defaultRowHeight="23.25"/>
  <cols>
    <col min="1" max="1" width="11.140625" style="3" customWidth="1"/>
    <col min="2" max="2" width="54.7109375" style="3" customWidth="1"/>
    <col min="3" max="3" width="25.7109375" style="3" customWidth="1"/>
    <col min="4" max="4" width="22.5703125" style="3" customWidth="1"/>
    <col min="5" max="5" width="30.42578125" style="3" customWidth="1"/>
    <col min="6" max="6" width="25.7109375" style="3" customWidth="1"/>
    <col min="7" max="16384" width="25.7109375" style="3"/>
  </cols>
  <sheetData>
    <row r="1" spans="1:6">
      <c r="A1" s="1"/>
      <c r="B1" s="1"/>
      <c r="C1" s="2" t="s">
        <v>0</v>
      </c>
      <c r="D1" s="2"/>
      <c r="E1" s="1" t="s">
        <v>1</v>
      </c>
      <c r="F1" s="1"/>
    </row>
    <row r="2" spans="1:6">
      <c r="A2" s="4" t="str">
        <f>'[1]LBS-II-KSFC'!A3:F3</f>
        <v>Statement showing Disbursements and Outstanding  for the quarter ended :  DEC 2019</v>
      </c>
      <c r="B2" s="4"/>
      <c r="C2" s="4"/>
      <c r="D2" s="4"/>
      <c r="E2" s="4"/>
      <c r="F2" s="4"/>
    </row>
    <row r="3" spans="1:6">
      <c r="A3" s="1"/>
      <c r="B3" s="1"/>
      <c r="C3" s="1"/>
      <c r="D3" s="1" t="s">
        <v>2</v>
      </c>
      <c r="E3" s="1"/>
      <c r="F3" s="1"/>
    </row>
    <row r="4" spans="1:6" ht="1.5" customHeight="1">
      <c r="A4" s="1"/>
      <c r="B4" s="1"/>
      <c r="C4" s="1"/>
      <c r="D4" s="1"/>
      <c r="E4" s="5" t="s">
        <v>3</v>
      </c>
      <c r="F4" s="5"/>
    </row>
    <row r="5" spans="1:6" hidden="1">
      <c r="A5" s="6" t="s">
        <v>4</v>
      </c>
      <c r="B5" s="6"/>
      <c r="C5" s="6"/>
      <c r="D5" s="6"/>
      <c r="E5" s="5" t="s">
        <v>5</v>
      </c>
      <c r="F5" s="5"/>
    </row>
    <row r="6" spans="1:6" ht="56.25" customHeight="1">
      <c r="A6" s="7" t="s">
        <v>6</v>
      </c>
      <c r="B6" s="7" t="s">
        <v>7</v>
      </c>
      <c r="C6" s="8" t="s">
        <v>8</v>
      </c>
      <c r="D6" s="8"/>
      <c r="E6" s="8" t="s">
        <v>9</v>
      </c>
      <c r="F6" s="8"/>
    </row>
    <row r="7" spans="1:6" ht="47.25" customHeight="1">
      <c r="A7" s="9"/>
      <c r="B7" s="9"/>
      <c r="C7" s="7" t="s">
        <v>10</v>
      </c>
      <c r="D7" s="7" t="s">
        <v>11</v>
      </c>
      <c r="E7" s="7" t="s">
        <v>12</v>
      </c>
      <c r="F7" s="7" t="s">
        <v>11</v>
      </c>
    </row>
    <row r="8" spans="1:6" ht="39.950000000000003" customHeight="1">
      <c r="A8" s="7">
        <v>1</v>
      </c>
      <c r="B8" s="7" t="s">
        <v>13</v>
      </c>
      <c r="C8" s="9"/>
      <c r="D8" s="9"/>
      <c r="E8" s="9"/>
      <c r="F8" s="9"/>
    </row>
    <row r="9" spans="1:6" ht="39.950000000000003" customHeight="1">
      <c r="A9" s="7" t="s">
        <v>14</v>
      </c>
      <c r="B9" s="7" t="s">
        <v>15</v>
      </c>
      <c r="C9" s="7">
        <f>SUM(C10+C11+C12)</f>
        <v>6281442</v>
      </c>
      <c r="D9" s="10">
        <f>SUM(D10+D11+D12)</f>
        <v>69449.482616935769</v>
      </c>
      <c r="E9" s="7">
        <f t="shared" ref="E9:F9" si="0">SUM(E10+E11+E12)</f>
        <v>10364329</v>
      </c>
      <c r="F9" s="10">
        <f t="shared" si="0"/>
        <v>127909.58063594963</v>
      </c>
    </row>
    <row r="10" spans="1:6" ht="28.5" customHeight="1">
      <c r="A10" s="9" t="s">
        <v>16</v>
      </c>
      <c r="B10" s="9" t="s">
        <v>17</v>
      </c>
      <c r="C10" s="7">
        <f>SUM('[1]LBS-II Pub'!C11+'[1]LBS_II Pvt'!C11+'[1]LBS-II RRB'!C11+'[1]LBS-II-COOP'!C11+'[1]LBS-II-KSFC'!C11+'[1]LBS-II-SmallFin'!C11+'[1]LBS-II-Other'!C11+'[1]LBS-II-PaymentBank'!C11)</f>
        <v>6101835</v>
      </c>
      <c r="D10" s="10">
        <f>SUM('[1]LBS-II Pub'!D11+'[1]LBS_II Pvt'!D11+'[1]LBS-II RRB'!D11+'[1]LBS-II-COOP'!D11+'[1]LBS-II-KSFC'!D11+'[1]LBS-II-SmallFin'!D11+'[1]LBS-II-Other'!D11+'[1]LBS-II-PaymentBank'!D11)</f>
        <v>59142.393306880898</v>
      </c>
      <c r="E10" s="7">
        <f>'[1]LBS-II Pub'!E11+'[1]LBS_II Pvt'!E11+'[1]LBS-II RRB'!E11+'[1]LBS-II-COOP'!E11+'[1]LBS-II-KSFC'!E11+'[1]LBS-II-SmallFin'!E11+'[1]LBS-II-Other'!E11+'[1]LBS-II-PaymentBank'!E11</f>
        <v>9950208</v>
      </c>
      <c r="F10" s="10">
        <f>'[1]LBS-II Pub'!F11+'[1]LBS_II Pvt'!F11+'[1]LBS-II RRB'!F11+'[1]LBS-II-COOP'!F11+'[1]LBS-II-KSFC'!F11+'[1]LBS-II-SmallFin'!F11+'[1]LBS-II-PaymentBank'!F11</f>
        <v>112561.4460246493</v>
      </c>
    </row>
    <row r="11" spans="1:6" ht="27" customHeight="1">
      <c r="A11" s="9" t="s">
        <v>18</v>
      </c>
      <c r="B11" s="9" t="s">
        <v>19</v>
      </c>
      <c r="C11" s="7">
        <f>SUM('[1]LBS-II Pub'!C12+'[1]LBS_II Pvt'!C12+'[1]LBS-II RRB'!C12+'[1]LBS-II-COOP'!C12+'[1]LBS-II-KSFC'!C12+'[1]LBS-II-SmallFin'!C12+'[1]LBS-II-Other'!C12+'[1]LBS-II-PaymentBank'!C12)</f>
        <v>66573</v>
      </c>
      <c r="D11" s="10">
        <f>SUM('[1]LBS-II Pub'!D12+'[1]LBS_II Pvt'!D12+'[1]LBS-II RRB'!D12+'[1]LBS-II-COOP'!D12+'[1]LBS-II-KSFC'!D12+'[1]LBS-II-SmallFin'!D12+'[1]LBS-II-Other'!D12+'[1]LBS-II-PaymentBank'!D12)</f>
        <v>1358.2020439230002</v>
      </c>
      <c r="E11" s="7">
        <f>'[1]LBS-II Pub'!E12+'[1]LBS_II Pvt'!E12+'[1]LBS-II RRB'!E12+'[1]LBS-II-COOP'!E12+'[1]LBS-II-KSFC'!E12+'[1]LBS-II-SmallFin'!E12+'[1]LBS-II-Other'!E12+'[1]LBS-II-PaymentBank'!E12</f>
        <v>306996</v>
      </c>
      <c r="F11" s="10">
        <f>'[1]LBS-II Pub'!F12+'[1]LBS_II Pvt'!F12+'[1]LBS-II RRB'!F12+'[1]LBS-II-COOP'!F12+'[1]LBS-II-KSFC'!F12+'[1]LBS-II-SmallFin'!F12+'[1]LBS-II-PaymentBank'!F12</f>
        <v>3888.0949803080002</v>
      </c>
    </row>
    <row r="12" spans="1:6" ht="32.25" customHeight="1">
      <c r="A12" s="9" t="s">
        <v>20</v>
      </c>
      <c r="B12" s="9" t="s">
        <v>21</v>
      </c>
      <c r="C12" s="7">
        <f>SUM('[1]LBS-II Pub'!C13+'[1]LBS_II Pvt'!C13+'[1]LBS-II RRB'!C13+'[1]LBS-II-COOP'!C13+'[1]LBS-II-KSFC'!C13+'[1]LBS-II-SmallFin'!C13+'[1]LBS-II-Other'!C13+'[1]LBS-II-PaymentBank'!C13)</f>
        <v>113034</v>
      </c>
      <c r="D12" s="10">
        <f>SUM('[1]LBS-II Pub'!D13+'[1]LBS_II Pvt'!D13+'[1]LBS-II RRB'!D13+'[1]LBS-II-COOP'!D13+'[1]LBS-II-KSFC'!D13+'[1]LBS-II-SmallFin'!D13+'[1]LBS-II-Other'!D13+'[1]LBS-II-PaymentBank'!D13)</f>
        <v>8948.887266131871</v>
      </c>
      <c r="E12" s="7">
        <f>'[1]LBS-II Pub'!E13+'[1]LBS_II Pvt'!E13+'[1]LBS-II RRB'!E13+'[1]LBS-II-COOP'!E13+'[1]LBS-II-KSFC'!E13+'[1]LBS-II-SmallFin'!E13+'[1]LBS-II-Other'!E13+'[1]LBS-II-PaymentBank'!E13</f>
        <v>107125</v>
      </c>
      <c r="F12" s="10">
        <f>'[1]LBS-II Pub'!F13+'[1]LBS_II Pvt'!F13+'[1]LBS-II RRB'!F13+'[1]LBS-II-COOP'!F13+'[1]LBS-II-KSFC'!F13+'[1]LBS-II-SmallFin'!F13+'[1]LBS-II-PaymentBank'!F13</f>
        <v>11460.039630992342</v>
      </c>
    </row>
    <row r="13" spans="1:6" ht="45" customHeight="1">
      <c r="A13" s="7" t="s">
        <v>22</v>
      </c>
      <c r="B13" s="7" t="s">
        <v>23</v>
      </c>
      <c r="C13" s="7">
        <f>SUM('[1]LBS-II Pub'!C14+'[1]LBS_II Pvt'!C14+'[1]LBS-II RRB'!C14+'[1]LBS-II-COOP'!C14+'[1]LBS-II-KSFC'!C14+'[1]LBS-II-SmallFin'!C14+'[1]LBS-II-Other'!C14+'[1]LBS-II-PaymentBank'!C14)</f>
        <v>50293012</v>
      </c>
      <c r="D13" s="10">
        <f>SUM('[1]LBS-II Pub'!D14+'[1]LBS_II Pvt'!D14+'[1]LBS-II RRB'!D14+'[1]LBS-II-COOP'!D14+'[1]LBS-II-KSFC'!D14+'[1]LBS-II-SmallFin'!D14+'[1]LBS-II-Other'!D14+'[1]LBS-II-PaymentBank'!D14)</f>
        <v>67851.535230590205</v>
      </c>
      <c r="E13" s="7">
        <f>'[1]LBS-II Pub'!E14+'[1]LBS_II Pvt'!E14+'[1]LBS-II RRB'!E14+'[1]LBS-II-COOP'!E14+'[1]LBS-II-KSFC'!E14+'[1]LBS-II-SmallFin'!E14+'[1]LBS-II-Other'!E14+'[1]LBS-II-PaymentBank'!E14</f>
        <v>2064786</v>
      </c>
      <c r="F13" s="10">
        <f>'[1]LBS-II Pub'!F14+'[1]LBS_II Pvt'!F14+'[1]LBS-II RRB'!F14+'[1]LBS-II-COOP'!F14+'[1]LBS-II-KSFC'!F14+'[1]LBS-II-SmallFin'!F14+'[1]LBS-II-PaymentBank'!F14</f>
        <v>98027.91447499521</v>
      </c>
    </row>
    <row r="14" spans="1:6" ht="45" customHeight="1">
      <c r="A14" s="9" t="s">
        <v>24</v>
      </c>
      <c r="B14" s="9" t="s">
        <v>25</v>
      </c>
      <c r="C14" s="7">
        <f>SUM('[1]LBS-II Pub'!C15+'[1]LBS_II Pvt'!C15+'[1]LBS-II RRB'!C15+'[1]LBS-II-COOP'!C15+'[1]LBS-II-KSFC'!C15+'[1]LBS-II-SmallFin'!C15+'[1]LBS-II-Other'!C15+'[1]LBS-II-PaymentBank'!C15)</f>
        <v>50041941</v>
      </c>
      <c r="D14" s="10">
        <f>SUM('[1]LBS-II Pub'!D15+'[1]LBS_II Pvt'!D15+'[1]LBS-II RRB'!D15+'[1]LBS-II-COOP'!D15+'[1]LBS-II-KSFC'!D15+'[1]LBS-II-SmallFin'!D15+'[1]LBS-II-Other'!D15+'[1]LBS-II-PaymentBank'!D15)</f>
        <v>26533.861701725597</v>
      </c>
      <c r="E14" s="7">
        <f>'[1]LBS-II Pub'!E15+'[1]LBS_II Pvt'!E15+'[1]LBS-II RRB'!E15+'[1]LBS-II-COOP'!E15+'[1]LBS-II-KSFC'!E15+'[1]LBS-II-SmallFin'!E15+'[1]LBS-II-Other'!E15+'[1]LBS-II-PaymentBank'!E15</f>
        <v>1793438</v>
      </c>
      <c r="F14" s="10">
        <f>'[1]LBS-II Pub'!F15+'[1]LBS_II Pvt'!F15+'[1]LBS-II RRB'!F15+'[1]LBS-II-COOP'!F15+'[1]LBS-II-KSFC'!F15+'[1]LBS-II-SmallFin'!F15+'[1]LBS-II-PaymentBank'!F15</f>
        <v>36353.676167229001</v>
      </c>
    </row>
    <row r="15" spans="1:6" ht="45" customHeight="1">
      <c r="A15" s="9" t="s">
        <v>26</v>
      </c>
      <c r="B15" s="9" t="s">
        <v>27</v>
      </c>
      <c r="C15" s="7">
        <f>SUM('[1]LBS-II Pub'!C16+'[1]LBS_II Pvt'!C16+'[1]LBS-II RRB'!C16+'[1]LBS-II-COOP'!C16+'[1]LBS-II-KSFC'!C16+'[1]LBS-II-SmallFin'!C16+'[1]LBS-II-Other'!C16+'[1]LBS-II-PaymentBank'!C16)</f>
        <v>186612</v>
      </c>
      <c r="D15" s="10">
        <f>SUM('[1]LBS-II Pub'!D16+'[1]LBS_II Pvt'!D16+'[1]LBS-II RRB'!D16+'[1]LBS-II-COOP'!D16+'[1]LBS-II-KSFC'!D16+'[1]LBS-II-SmallFin'!D16+'[1]LBS-II-Other'!D16+'[1]LBS-II-PaymentBank'!D16)</f>
        <v>26043.410111367597</v>
      </c>
      <c r="E15" s="7">
        <f>'[1]LBS-II Pub'!E16+'[1]LBS_II Pvt'!E16+'[1]LBS-II RRB'!E16+'[1]LBS-II-COOP'!E16+'[1]LBS-II-KSFC'!E16+'[1]LBS-II-SmallFin'!E16+'[1]LBS-II-Other'!E16+'[1]LBS-II-PaymentBank'!E16</f>
        <v>146100</v>
      </c>
      <c r="F15" s="10">
        <f>'[1]LBS-II Pub'!F16+'[1]LBS_II Pvt'!F16+'[1]LBS-II RRB'!F16+'[1]LBS-II-COOP'!F16+'[1]LBS-II-KSFC'!F16+'[1]LBS-II-SmallFin'!F16+'[1]LBS-II-PaymentBank'!F16</f>
        <v>37568.150729463501</v>
      </c>
    </row>
    <row r="16" spans="1:6" ht="71.25" customHeight="1">
      <c r="A16" s="9" t="s">
        <v>28</v>
      </c>
      <c r="B16" s="9" t="s">
        <v>29</v>
      </c>
      <c r="C16" s="7">
        <f>SUM('[1]LBS-II Pub'!C17+'[1]LBS_II Pvt'!C17+'[1]LBS-II RRB'!C17+'[1]LBS-II-COOP'!C17+'[1]LBS-II-KSFC'!C17+'[1]LBS-II-SmallFin'!C17+'[1]LBS-II-Other'!C17+'[1]LBS-II-PaymentBank'!C17)</f>
        <v>16459</v>
      </c>
      <c r="D16" s="10">
        <f>SUM('[1]LBS-II Pub'!D17+'[1]LBS_II Pvt'!D17+'[1]LBS-II RRB'!D17+'[1]LBS-II-COOP'!D17+'[1]LBS-II-KSFC'!D17+'[1]LBS-II-SmallFin'!D17+'[1]LBS-II-Other'!D17+'[1]LBS-II-PaymentBank'!D17)</f>
        <v>8724.1540543369501</v>
      </c>
      <c r="E16" s="7">
        <f>'[1]LBS-II Pub'!E17+'[1]LBS_II Pvt'!E17+'[1]LBS-II RRB'!E17+'[1]LBS-II-COOP'!E17+'[1]LBS-II-KSFC'!E17+'[1]LBS-II-SmallFin'!E17+'[1]LBS-II-Other'!E17+'[1]LBS-II-PaymentBank'!E17</f>
        <v>14776</v>
      </c>
      <c r="F16" s="10">
        <f>'[1]LBS-II Pub'!F17+'[1]LBS_II Pvt'!F17+'[1]LBS-II RRB'!F17+'[1]LBS-II-COOP'!F17+'[1]LBS-II-KSFC'!F17+'[1]LBS-II-SmallFin'!F17+'[1]LBS-II-PaymentBank'!F17</f>
        <v>14203.845750688799</v>
      </c>
    </row>
    <row r="17" spans="1:6">
      <c r="A17" s="9" t="s">
        <v>30</v>
      </c>
      <c r="B17" s="9" t="s">
        <v>31</v>
      </c>
      <c r="C17" s="7">
        <f>SUM('[1]LBS-II Pub'!C18+'[1]LBS_II Pvt'!C18+'[1]LBS-II RRB'!C18+'[1]LBS-II-COOP'!C18+'[1]LBS-II-KSFC'!C18+'[1]LBS-II-SmallFin'!C18+'[1]LBS-II-Other'!C18+'[1]LBS-II-PaymentBank'!C18)</f>
        <v>694</v>
      </c>
      <c r="D17" s="10">
        <f>SUM('[1]LBS-II Pub'!D18+'[1]LBS_II Pvt'!D18+'[1]LBS-II RRB'!D18+'[1]LBS-II-COOP'!D18+'[1]LBS-II-KSFC'!D18+'[1]LBS-II-SmallFin'!D18+'[1]LBS-II-Other'!D18+'[1]LBS-II-PaymentBank'!D18)</f>
        <v>23.678813160000001</v>
      </c>
      <c r="E17" s="7">
        <f>'[1]LBS-II Pub'!E18+'[1]LBS_II Pvt'!E18+'[1]LBS-II RRB'!E18+'[1]LBS-II-COOP'!E18+'[1]LBS-II-KSFC'!E18+'[1]LBS-II-SmallFin'!E18+'[1]LBS-II-Other'!E18+'[1]LBS-II-PaymentBank'!E18</f>
        <v>1681</v>
      </c>
      <c r="F17" s="10">
        <f>'[1]LBS-II Pub'!F18+'[1]LBS_II Pvt'!F18+'[1]LBS-II RRB'!F18+'[1]LBS-II-COOP'!F18+'[1]LBS-II-KSFC'!F18+'[1]LBS-II-SmallFin'!F18+'[1]LBS-II-PaymentBank'!F18</f>
        <v>92.072745369999993</v>
      </c>
    </row>
    <row r="18" spans="1:6">
      <c r="A18" s="9" t="s">
        <v>32</v>
      </c>
      <c r="B18" s="9" t="s">
        <v>33</v>
      </c>
      <c r="C18" s="7">
        <f>SUM('[1]LBS-II Pub'!C19+'[1]LBS_II Pvt'!C19+'[1]LBS-II RRB'!C19+'[1]LBS-II-COOP'!C19+'[1]LBS-II-KSFC'!C19+'[1]LBS-II-SmallFin'!C19+'[1]LBS-II-Other'!C19+'[1]LBS-II-PaymentBank'!C19)</f>
        <v>47306</v>
      </c>
      <c r="D18" s="10">
        <f>SUM('[1]LBS-II Pub'!D19+'[1]LBS_II Pvt'!D19+'[1]LBS-II RRB'!D19+'[1]LBS-II-COOP'!D19+'[1]LBS-II-KSFC'!D19+'[1]LBS-II-SmallFin'!D19+'[1]LBS-II-Other'!D19+'[1]LBS-II-PaymentBank'!D19)</f>
        <v>6526.43055</v>
      </c>
      <c r="E18" s="7">
        <f>'[1]LBS-II Pub'!E19+'[1]LBS_II Pvt'!E19+'[1]LBS-II RRB'!E19+'[1]LBS-II-COOP'!E19+'[1]LBS-II-KSFC'!E19+'[1]LBS-II-SmallFin'!E19+'[1]LBS-II-Other'!E19+'[1]LBS-II-PaymentBank'!E19</f>
        <v>108791</v>
      </c>
      <c r="F18" s="10">
        <f>'[1]LBS-II Pub'!F19+'[1]LBS_II Pvt'!F19+'[1]LBS-II RRB'!F19+'[1]LBS-II-COOP'!F19+'[1]LBS-II-KSFC'!F19+'[1]LBS-II-SmallFin'!F19+'[1]LBS-II-PaymentBank'!F19</f>
        <v>9810.1690822440014</v>
      </c>
    </row>
    <row r="19" spans="1:6">
      <c r="A19" s="7" t="s">
        <v>34</v>
      </c>
      <c r="B19" s="7" t="s">
        <v>35</v>
      </c>
      <c r="C19" s="7">
        <f>SUM('[1]LBS-II Pub'!C20+'[1]LBS_II Pvt'!C20+'[1]LBS-II RRB'!C20+'[1]LBS-II-COOP'!C20+'[1]LBS-II-KSFC'!C20+'[1]LBS-II-SmallFin'!C20+'[1]LBS-II-Other'!C20+'[1]LBS-II-PaymentBank'!C20)</f>
        <v>6067</v>
      </c>
      <c r="D19" s="10">
        <f>SUM('[1]LBS-II Pub'!D20+'[1]LBS_II Pvt'!D20+'[1]LBS-II RRB'!D20+'[1]LBS-II-COOP'!D20+'[1]LBS-II-KSFC'!D20+'[1]LBS-II-SmallFin'!D20+'[1]LBS-II-Other'!D20+'[1]LBS-II-PaymentBank'!D20)</f>
        <v>5106.2928229529998</v>
      </c>
      <c r="E19" s="7">
        <f>'[1]LBS-II Pub'!E20+'[1]LBS_II Pvt'!E20+'[1]LBS-II RRB'!E20+'[1]LBS-II-COOP'!E20+'[1]LBS-II-KSFC'!E20+'[1]LBS-II-SmallFin'!E20+'[1]LBS-II-Other'!E20+'[1]LBS-II-PaymentBank'!E20</f>
        <v>1533</v>
      </c>
      <c r="F19" s="10">
        <f>'[1]LBS-II Pub'!F20+'[1]LBS_II Pvt'!F20+'[1]LBS-II RRB'!F20+'[1]LBS-II-COOP'!F20+'[1]LBS-II-KSFC'!F20+'[1]LBS-II-SmallFin'!F20+'[1]LBS-II-PaymentBank'!F20</f>
        <v>1845.8433301619998</v>
      </c>
    </row>
    <row r="20" spans="1:6">
      <c r="A20" s="7" t="s">
        <v>36</v>
      </c>
      <c r="B20" s="7" t="s">
        <v>37</v>
      </c>
      <c r="C20" s="7">
        <f>SUM('[1]LBS-II Pub'!C21+'[1]LBS_II Pvt'!C21+'[1]LBS-II RRB'!C21+'[1]LBS-II-COOP'!C21+'[1]LBS-II-KSFC'!C21+'[1]LBS-II-SmallFin'!C21+'[1]LBS-II-Other'!C21+'[1]LBS-II-PaymentBank'!C21)</f>
        <v>64696</v>
      </c>
      <c r="D20" s="10">
        <f>SUM('[1]LBS-II Pub'!D21+'[1]LBS_II Pvt'!D21+'[1]LBS-II RRB'!D21+'[1]LBS-II-COOP'!D21+'[1]LBS-II-KSFC'!D21+'[1]LBS-II-SmallFin'!D21+'[1]LBS-II-Other'!D21+'[1]LBS-II-PaymentBank'!D21)</f>
        <v>1003.551741924143</v>
      </c>
      <c r="E20" s="7">
        <f>'[1]LBS-II Pub'!E21+'[1]LBS_II Pvt'!E21+'[1]LBS-II RRB'!E21+'[1]LBS-II-COOP'!E21+'[1]LBS-II-KSFC'!E21+'[1]LBS-II-SmallFin'!E21+'[1]LBS-II-Other'!E21+'[1]LBS-II-PaymentBank'!E21</f>
        <v>216607</v>
      </c>
      <c r="F20" s="10">
        <f>'[1]LBS-II Pub'!F21+'[1]LBS_II Pvt'!F21+'[1]LBS-II RRB'!F21+'[1]LBS-II-COOP'!F21+'[1]LBS-II-KSFC'!F21+'[1]LBS-II-SmallFin'!F21+'[1]LBS-II-PaymentBank'!F21</f>
        <v>5879.4148033699994</v>
      </c>
    </row>
    <row r="21" spans="1:6">
      <c r="A21" s="7" t="s">
        <v>38</v>
      </c>
      <c r="B21" s="7" t="s">
        <v>39</v>
      </c>
      <c r="C21" s="7">
        <f>SUM('[1]LBS-II Pub'!C22+'[1]LBS_II Pvt'!C22+'[1]LBS-II RRB'!C22+'[1]LBS-II-COOP'!C22+'[1]LBS-II-KSFC'!C22+'[1]LBS-II-SmallFin'!C22+'[1]LBS-II-Other'!C22+'[1]LBS-II-PaymentBank'!C22)</f>
        <v>119573</v>
      </c>
      <c r="D21" s="10">
        <f>SUM('[1]LBS-II Pub'!D22+'[1]LBS_II Pvt'!D22+'[1]LBS-II RRB'!D22+'[1]LBS-II-COOP'!D22+'[1]LBS-II-KSFC'!D22+'[1]LBS-II-SmallFin'!D22+'[1]LBS-II-Other'!D22+'[1]LBS-II-PaymentBank'!D22)</f>
        <v>4094.0737502060001</v>
      </c>
      <c r="E21" s="7">
        <f>'[1]LBS-II Pub'!E22+'[1]LBS_II Pvt'!E22+'[1]LBS-II RRB'!E22+'[1]LBS-II-COOP'!E22+'[1]LBS-II-KSFC'!E22+'[1]LBS-II-SmallFin'!E22+'[1]LBS-II-Other'!E22+'[1]LBS-II-PaymentBank'!E22</f>
        <v>470688</v>
      </c>
      <c r="F21" s="10">
        <f>'[1]LBS-II Pub'!F22+'[1]LBS_II Pvt'!F22+'[1]LBS-II RRB'!F22+'[1]LBS-II-COOP'!F22+'[1]LBS-II-KSFC'!F22+'[1]LBS-II-SmallFin'!F22+'[1]LBS-II-PaymentBank'!F22</f>
        <v>35996.505224591012</v>
      </c>
    </row>
    <row r="22" spans="1:6">
      <c r="A22" s="7" t="s">
        <v>40</v>
      </c>
      <c r="B22" s="7" t="s">
        <v>41</v>
      </c>
      <c r="C22" s="7">
        <f>SUM('[1]LBS-II Pub'!C23+'[1]LBS_II Pvt'!C23+'[1]LBS-II RRB'!C23+'[1]LBS-II-COOP'!C23+'[1]LBS-II-KSFC'!C23+'[1]LBS-II-SmallFin'!C23+'[1]LBS-II-Other'!C23+'[1]LBS-II-PaymentBank'!C23)</f>
        <v>1301</v>
      </c>
      <c r="D22" s="10">
        <f>SUM('[1]LBS-II Pub'!D23+'[1]LBS_II Pvt'!D23+'[1]LBS-II RRB'!D23+'[1]LBS-II-COOP'!D23+'[1]LBS-II-KSFC'!D23+'[1]LBS-II-SmallFin'!D23+'[1]LBS-II-Other'!D23+'[1]LBS-II-PaymentBank'!D23)</f>
        <v>55.832608675000003</v>
      </c>
      <c r="E22" s="7">
        <f>'[1]LBS-II Pub'!E23+'[1]LBS_II Pvt'!E23+'[1]LBS-II RRB'!E23+'[1]LBS-II-COOP'!E23+'[1]LBS-II-KSFC'!E23+'[1]LBS-II-SmallFin'!E23+'[1]LBS-II-Other'!E23+'[1]LBS-II-PaymentBank'!E23</f>
        <v>441185</v>
      </c>
      <c r="F22" s="10">
        <f>'[1]LBS-II Pub'!F23+'[1]LBS_II Pvt'!F23+'[1]LBS-II RRB'!F23+'[1]LBS-II-COOP'!F23+'[1]LBS-II-KSFC'!F23+'[1]LBS-II-SmallFin'!F23+'[1]LBS-II-PaymentBank'!F23</f>
        <v>599.05111265200003</v>
      </c>
    </row>
    <row r="23" spans="1:6">
      <c r="A23" s="7" t="s">
        <v>42</v>
      </c>
      <c r="B23" s="7" t="s">
        <v>43</v>
      </c>
      <c r="C23" s="7">
        <f>SUM('[1]LBS-II Pub'!C24+'[1]LBS_II Pvt'!C24+'[1]LBS-II RRB'!C24+'[1]LBS-II-COOP'!C24+'[1]LBS-II-KSFC'!C24+'[1]LBS-II-SmallFin'!C24+'[1]LBS-II-Other'!C24+'[1]LBS-II-PaymentBank'!C24)</f>
        <v>305</v>
      </c>
      <c r="D23" s="10">
        <f>SUM('[1]LBS-II Pub'!D24+'[1]LBS_II Pvt'!D24+'[1]LBS-II RRB'!D24+'[1]LBS-II-COOP'!D24+'[1]LBS-II-KSFC'!D24+'[1]LBS-II-SmallFin'!D24+'[1]LBS-II-Other'!D24+'[1]LBS-II-PaymentBank'!D24)</f>
        <v>2.442844</v>
      </c>
      <c r="E23" s="7">
        <f>'[1]LBS-II Pub'!E24+'[1]LBS_II Pvt'!E24+'[1]LBS-II RRB'!E24+'[1]LBS-II-COOP'!E24+'[1]LBS-II-KSFC'!E24+'[1]LBS-II-SmallFin'!E24+'[1]LBS-II-Other'!E24+'[1]LBS-II-PaymentBank'!E24</f>
        <v>11693</v>
      </c>
      <c r="F23" s="10">
        <f>'[1]LBS-II Pub'!F24+'[1]LBS_II Pvt'!F24+'[1]LBS-II RRB'!F24+'[1]LBS-II-COOP'!F24+'[1]LBS-II-KSFC'!F24+'[1]LBS-II-SmallFin'!F24+'[1]LBS-II-PaymentBank'!F24</f>
        <v>248.04030157400001</v>
      </c>
    </row>
    <row r="24" spans="1:6">
      <c r="A24" s="7" t="s">
        <v>44</v>
      </c>
      <c r="B24" s="7" t="s">
        <v>45</v>
      </c>
      <c r="C24" s="7">
        <f>SUM('[1]LBS-II Pub'!C25+'[1]LBS_II Pvt'!C25+'[1]LBS-II RRB'!C25+'[1]LBS-II-COOP'!C25+'[1]LBS-II-KSFC'!C25+'[1]LBS-II-SmallFin'!C25+'[1]LBS-II-Other'!C25+'[1]LBS-II-PaymentBank'!C25)</f>
        <v>347883</v>
      </c>
      <c r="D24" s="10">
        <f>SUM('[1]LBS-II Pub'!D25+'[1]LBS_II Pvt'!D25+'[1]LBS-II RRB'!D25+'[1]LBS-II-COOP'!D25+'[1]LBS-II-KSFC'!D25+'[1]LBS-II-SmallFin'!D25+'[1]LBS-II-Other'!D25+'[1]LBS-II-PaymentBank'!D25)</f>
        <v>1959.545260269</v>
      </c>
      <c r="E24" s="7">
        <f>'[1]LBS-II Pub'!E25+'[1]LBS_II Pvt'!E25+'[1]LBS-II RRB'!E25+'[1]LBS-II-COOP'!E25+'[1]LBS-II-KSFC'!E25+'[1]LBS-II-SmallFin'!E25+'[1]LBS-II-Other'!E25+'[1]LBS-II-PaymentBank'!E25</f>
        <v>576626</v>
      </c>
      <c r="F24" s="10">
        <f>'[1]LBS-II Pub'!F25+'[1]LBS_II Pvt'!F25+'[1]LBS-II RRB'!F25+'[1]LBS-II-COOP'!F25+'[1]LBS-II-KSFC'!F25+'[1]LBS-II-SmallFin'!F25+'[1]LBS-II-PaymentBank'!F25</f>
        <v>5491.1805670125877</v>
      </c>
    </row>
    <row r="25" spans="1:6" ht="46.5">
      <c r="A25" s="7">
        <v>2</v>
      </c>
      <c r="B25" s="7" t="s">
        <v>46</v>
      </c>
      <c r="C25" s="7">
        <f>SUM('[1]LBS-II Pub'!C26+'[1]LBS_II Pvt'!C26+'[1]LBS-II RRB'!C26+'[1]LBS-II-COOP'!C26+'[1]LBS-II-KSFC'!C26+'[1]LBS-II-SmallFin'!C26+'[1]LBS-II-Other'!C26+'[1]LBS-II-PaymentBank'!C26)</f>
        <v>57114279</v>
      </c>
      <c r="D25" s="10">
        <f>SUM('[1]LBS-II Pub'!D26+'[1]LBS_II Pvt'!D26+'[1]LBS-II RRB'!D26+'[1]LBS-II-COOP'!D26+'[1]LBS-II-KSFC'!D26+'[1]LBS-II-SmallFin'!D26+'[1]LBS-II-Other'!D26+'[1]LBS-II-PaymentBank'!D26)</f>
        <v>149522.75687555314</v>
      </c>
      <c r="E25" s="7">
        <f>'[1]LBS-II Pub'!E26+'[1]LBS_II Pvt'!E26+'[1]LBS-II RRB'!E26+'[1]LBS-II-COOP'!E26+'[1]LBS-II-KSFC'!E26+'[1]LBS-II-SmallFin'!E26+'[1]LBS-II-Other'!E26+'[1]LBS-II-PaymentBank'!E26</f>
        <v>14147447</v>
      </c>
      <c r="F25" s="10">
        <f>'[1]LBS-II Pub'!F26+'[1]LBS_II Pvt'!F26+'[1]LBS-II RRB'!F26+'[1]LBS-II-COOP'!F26+'[1]LBS-II-KSFC'!F26+'[1]LBS-II-SmallFin'!F26+'[1]LBS-II-PaymentBank'!F26</f>
        <v>275997.53045030631</v>
      </c>
    </row>
    <row r="26" spans="1:6" ht="46.5">
      <c r="A26" s="7">
        <v>3</v>
      </c>
      <c r="B26" s="7" t="s">
        <v>47</v>
      </c>
      <c r="C26" s="7">
        <f>SUM('[1]LBS-II Pub'!C27+'[1]LBS_II Pvt'!C27+'[1]LBS-II RRB'!C27+'[1]LBS-II-COOP'!C27+'[1]LBS-II-KSFC'!C27+'[1]LBS-II-SmallFin'!C27+'[1]LBS-II-Other'!C27+'[1]LBS-II-PaymentBank'!C27)</f>
        <v>4727257</v>
      </c>
      <c r="D26" s="10">
        <f>SUM('[1]LBS-II Pub'!D27+'[1]LBS_II Pvt'!D27+'[1]LBS-II RRB'!D27+'[1]LBS-II-COOP'!D27+'[1]LBS-II-KSFC'!D27+'[1]LBS-II-SmallFin'!D27+'[1]LBS-II-Other'!D27+'[1]LBS-II-PaymentBank'!D27)</f>
        <v>56991.249081462105</v>
      </c>
      <c r="E26" s="7">
        <f>'[1]LBS-II Pub'!E27+'[1]LBS_II Pvt'!E27+'[1]LBS-II RRB'!E27+'[1]LBS-II-COOP'!E27+'[1]LBS-II-KSFC'!E27+'[1]LBS-II-SmallFin'!E27+'[1]LBS-II-Other'!E27+'[1]LBS-II-PaymentBank'!E27</f>
        <v>9358372</v>
      </c>
      <c r="F26" s="10">
        <f>'[1]LBS-II Pub'!F27+'[1]LBS_II Pvt'!F27+'[1]LBS-II RRB'!F27+'[1]LBS-II-COOP'!F27+'[1]LBS-II-KSFC'!F27+'[1]LBS-II-SmallFin'!F27+'[1]LBS-II-PaymentBank'!F27</f>
        <v>92910.774499947511</v>
      </c>
    </row>
    <row r="27" spans="1:6">
      <c r="A27" s="7">
        <v>4</v>
      </c>
      <c r="B27" s="7" t="s">
        <v>48</v>
      </c>
      <c r="C27" s="7"/>
      <c r="D27" s="10"/>
      <c r="E27" s="7"/>
      <c r="F27" s="7"/>
    </row>
    <row r="28" spans="1:6" ht="21" customHeight="1">
      <c r="A28" s="7" t="s">
        <v>49</v>
      </c>
      <c r="B28" s="7" t="s">
        <v>50</v>
      </c>
      <c r="C28" s="7">
        <f>SUM('[1]LBS-II Pub'!C29+'[1]LBS_II Pvt'!C29+'[1]LBS-II RRB'!C29+'[1]LBS-II-COOP'!C29+'[1]LBS-II-KSFC'!C29+'[1]LBS-II-SmallFin'!C29+'[1]LBS-II-Other'!C29+'[1]LBS-II-PaymentBank'!C29)</f>
        <v>33565</v>
      </c>
      <c r="D28" s="10">
        <f>SUM('[1]LBS-II Pub'!D29+'[1]LBS_II Pvt'!D29+'[1]LBS-II RRB'!D29+'[1]LBS-II-COOP'!D29+'[1]LBS-II-KSFC'!D29+'[1]LBS-II-SmallFin'!D29+'[1]LBS-II-Other'!D29+'[1]LBS-II-PaymentBank'!D29)</f>
        <v>1099.806706461</v>
      </c>
      <c r="E28" s="7">
        <f>'[1]LBS-II Pub'!E29+'[1]LBS_II Pvt'!E29+'[1]LBS-II RRB'!E29+'[1]LBS-II-COOP'!E29+'[1]LBS-II-KSFC'!E29+'[1]LBS-II-SmallFin'!E29+'[1]LBS-II-Other'!E29+'[1]LBS-II-PaymentBank'!E29</f>
        <v>4069</v>
      </c>
      <c r="F28" s="10">
        <f>'[1]LBS-II Pub'!F29+'[1]LBS_II Pvt'!F29+'[1]LBS-II RRB'!F29+'[1]LBS-II-COOP'!F29+'[1]LBS-II-KSFC'!F29+'[1]LBS-II-SmallFin'!F29+'[1]LBS-II-PaymentBank'!F29</f>
        <v>804.08191901099997</v>
      </c>
    </row>
    <row r="29" spans="1:6">
      <c r="A29" s="7" t="s">
        <v>51</v>
      </c>
      <c r="B29" s="7" t="s">
        <v>37</v>
      </c>
      <c r="C29" s="7">
        <f>SUM('[1]LBS-II Pub'!C30+'[1]LBS_II Pvt'!C30+'[1]LBS-II RRB'!C30+'[1]LBS-II-COOP'!C30+'[1]LBS-II-KSFC'!C30+'[1]LBS-II-SmallFin'!C30+'[1]LBS-II-Other'!C30+'[1]LBS-II-PaymentBank'!C30)</f>
        <v>5192</v>
      </c>
      <c r="D29" s="10">
        <f>SUM('[1]LBS-II Pub'!D30+'[1]LBS_II Pvt'!D30+'[1]LBS-II RRB'!D30+'[1]LBS-II-COOP'!D30+'[1]LBS-II-KSFC'!D30+'[1]LBS-II-SmallFin'!D30+'[1]LBS-II-Other'!D30+'[1]LBS-II-PaymentBank'!D30)</f>
        <v>468.24073078200007</v>
      </c>
      <c r="E29" s="7">
        <f>'[1]LBS-II Pub'!E30+'[1]LBS_II Pvt'!E30+'[1]LBS-II RRB'!E30+'[1]LBS-II-COOP'!E30+'[1]LBS-II-KSFC'!E30+'[1]LBS-II-SmallFin'!E30+'[1]LBS-II-Other'!E30+'[1]LBS-II-PaymentBank'!E30</f>
        <v>15472</v>
      </c>
      <c r="F29" s="10">
        <f>'[1]LBS-II Pub'!F30+'[1]LBS_II Pvt'!F30+'[1]LBS-II RRB'!F30+'[1]LBS-II-COOP'!F30+'[1]LBS-II-KSFC'!F30+'[1]LBS-II-SmallFin'!F30+'[1]LBS-II-PaymentBank'!F30</f>
        <v>1916.005561812</v>
      </c>
    </row>
    <row r="30" spans="1:6">
      <c r="A30" s="7" t="s">
        <v>52</v>
      </c>
      <c r="B30" s="7" t="s">
        <v>53</v>
      </c>
      <c r="C30" s="7">
        <f>SUM('[1]LBS-II Pub'!C31+'[1]LBS_II Pvt'!C31+'[1]LBS-II RRB'!C31+'[1]LBS-II-COOP'!C31+'[1]LBS-II-KSFC'!C31+'[1]LBS-II-SmallFin'!C31+'[1]LBS-II-Other'!C31+'[1]LBS-II-PaymentBank'!C31)</f>
        <v>76711</v>
      </c>
      <c r="D30" s="10">
        <f>SUM('[1]LBS-II Pub'!D31+'[1]LBS_II Pvt'!D31+'[1]LBS-II RRB'!D31+'[1]LBS-II-COOP'!D31+'[1]LBS-II-KSFC'!D31+'[1]LBS-II-SmallFin'!D31+'[1]LBS-II-Other'!D31+'[1]LBS-II-PaymentBank'!D31)</f>
        <v>21964.978010775001</v>
      </c>
      <c r="E30" s="7">
        <f>'[1]LBS-II Pub'!E31+'[1]LBS_II Pvt'!E31+'[1]LBS-II RRB'!E31+'[1]LBS-II-COOP'!E31+'[1]LBS-II-KSFC'!E31+'[1]LBS-II-SmallFin'!E31+'[1]LBS-II-Other'!E31+'[1]LBS-II-PaymentBank'!E31</f>
        <v>378964</v>
      </c>
      <c r="F30" s="10">
        <f>'[1]LBS-II Pub'!F31+'[1]LBS_II Pvt'!F31+'[1]LBS-II RRB'!F31+'[1]LBS-II-COOP'!F31+'[1]LBS-II-KSFC'!F31+'[1]LBS-II-SmallFin'!F31+'[1]LBS-II-PaymentBank'!F31</f>
        <v>100275.5050783878</v>
      </c>
    </row>
    <row r="31" spans="1:6" ht="46.5">
      <c r="A31" s="7" t="s">
        <v>54</v>
      </c>
      <c r="B31" s="7" t="s">
        <v>55</v>
      </c>
      <c r="C31" s="7">
        <f>SUM('[1]LBS-II Pub'!C32+'[1]LBS_II Pvt'!C32+'[1]LBS-II RRB'!C32+'[1]LBS-II-COOP'!C32+'[1]LBS-II-KSFC'!C32+'[1]LBS-II-SmallFin'!C32+'[1]LBS-II-Other'!C32+'[1]LBS-II-PaymentBank'!C32)</f>
        <v>340532</v>
      </c>
      <c r="D31" s="10">
        <f>SUM('[1]LBS-II Pub'!D32+'[1]LBS_II Pvt'!D32+'[1]LBS-II RRB'!D32+'[1]LBS-II-COOP'!D32+'[1]LBS-II-KSFC'!D32+'[1]LBS-II-SmallFin'!D32+'[1]LBS-II-Other'!D32+'[1]LBS-II-PaymentBank'!D32)</f>
        <v>13979.05788636099</v>
      </c>
      <c r="E31" s="7">
        <f>'[1]LBS-II Pub'!E32+'[1]LBS_II Pvt'!E32+'[1]LBS-II RRB'!E32+'[1]LBS-II-COOP'!E32+'[1]LBS-II-KSFC'!E32+'[1]LBS-II-SmallFin'!E32+'[1]LBS-II-Other'!E32+'[1]LBS-II-PaymentBank'!E32</f>
        <v>1128318</v>
      </c>
      <c r="F31" s="10">
        <f>'[1]LBS-II Pub'!F32+'[1]LBS_II Pvt'!F32+'[1]LBS-II RRB'!F32+'[1]LBS-II-COOP'!F32+'[1]LBS-II-KSFC'!F32+'[1]LBS-II-SmallFin'!F32+'[1]LBS-II-PaymentBank'!F32</f>
        <v>33037.801782588002</v>
      </c>
    </row>
    <row r="32" spans="1:6">
      <c r="A32" s="7" t="s">
        <v>56</v>
      </c>
      <c r="B32" s="7" t="s">
        <v>45</v>
      </c>
      <c r="C32" s="7">
        <f>SUM('[1]LBS-II Pub'!C33+'[1]LBS_II Pvt'!C33+'[1]LBS-II RRB'!C33+'[1]LBS-II-COOP'!C33+'[1]LBS-II-KSFC'!C33+'[1]LBS-II-SmallFin'!C33+'[1]LBS-II-Other'!C33+'[1]LBS-II-PaymentBank'!C33)</f>
        <v>2512309</v>
      </c>
      <c r="D32" s="10">
        <f>SUM('[1]LBS-II Pub'!D33+'[1]LBS_II Pvt'!D33+'[1]LBS-II RRB'!D33+'[1]LBS-II-COOP'!D33+'[1]LBS-II-KSFC'!D33+'[1]LBS-II-SmallFin'!D33+'[1]LBS-II-Other'!D33+'[1]LBS-II-PaymentBank'!D33)</f>
        <v>149848.99958680052</v>
      </c>
      <c r="E32" s="7">
        <f>'[1]LBS-II Pub'!E33+'[1]LBS_II Pvt'!E33+'[1]LBS-II RRB'!E33+'[1]LBS-II-COOP'!E33+'[1]LBS-II-KSFC'!E33+'[1]LBS-II-SmallFin'!E33+'[1]LBS-II-Other'!E33+'[1]LBS-II-PaymentBank'!E33</f>
        <v>6500656</v>
      </c>
      <c r="F32" s="10">
        <f>'[1]LBS-II Pub'!F33+'[1]LBS_II Pvt'!F33+'[1]LBS-II RRB'!F33+'[1]LBS-II-COOP'!F33+'[1]LBS-II-KSFC'!F33+'[1]LBS-II-SmallFin'!F33+'[1]LBS-II-PaymentBank'!F33</f>
        <v>304348.69849368301</v>
      </c>
    </row>
    <row r="33" spans="1:6">
      <c r="A33" s="7">
        <v>5</v>
      </c>
      <c r="B33" s="7" t="s">
        <v>57</v>
      </c>
      <c r="C33" s="7">
        <f>SUM(C28+C29+C30+C31+C32)</f>
        <v>2968309</v>
      </c>
      <c r="D33" s="10">
        <f>SUM(D28+D29+D30+D31+D32)</f>
        <v>187361.08292117951</v>
      </c>
      <c r="E33" s="7">
        <f>SUM(E28+E29+E30+E31+E32)</f>
        <v>8027479</v>
      </c>
      <c r="F33" s="10">
        <f>SUM(F28+F29+F30+F31+F32)</f>
        <v>440382.0928354818</v>
      </c>
    </row>
    <row r="34" spans="1:6" ht="36.75" customHeight="1">
      <c r="A34" s="9"/>
      <c r="B34" s="7" t="s">
        <v>58</v>
      </c>
      <c r="C34" s="9">
        <f>SUM(C25+C33)</f>
        <v>60082588</v>
      </c>
      <c r="D34" s="11">
        <f>SUM(D25+D33)</f>
        <v>336883.83979673265</v>
      </c>
      <c r="E34" s="9">
        <f>SUM(E25+E33)</f>
        <v>22174926</v>
      </c>
      <c r="F34" s="11">
        <f>SUM(F25+F33)</f>
        <v>716379.62328578811</v>
      </c>
    </row>
    <row r="35" spans="1:6">
      <c r="A35" s="12"/>
      <c r="B35" s="12"/>
      <c r="C35" s="12"/>
      <c r="D35" s="12"/>
      <c r="E35" s="12"/>
      <c r="F35" s="12"/>
    </row>
    <row r="36" spans="1:6" ht="91.5" customHeight="1">
      <c r="A36" s="12"/>
      <c r="B36" s="13"/>
      <c r="C36" s="13"/>
      <c r="D36" s="13"/>
      <c r="E36" s="13"/>
      <c r="F36" s="13"/>
    </row>
  </sheetData>
  <mergeCells count="5">
    <mergeCell ref="C1:D1"/>
    <mergeCell ref="A2:F2"/>
    <mergeCell ref="C6:D6"/>
    <mergeCell ref="E6:F6"/>
    <mergeCell ref="B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2020-03-30T07:17:57Z</dcterms:modified>
</cp:coreProperties>
</file>